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902" activeTab="2"/>
  </bookViews>
  <sheets>
    <sheet name="城市低保表（1）" sheetId="1" r:id="rId1"/>
    <sheet name="农村低保表" sheetId="2" r:id="rId2"/>
    <sheet name="低保动态表" sheetId="3" r:id="rId3"/>
  </sheets>
  <definedNames/>
  <calcPr fullCalcOnLoad="1"/>
</workbook>
</file>

<file path=xl/sharedStrings.xml><?xml version="1.0" encoding="utf-8"?>
<sst xmlns="http://schemas.openxmlformats.org/spreadsheetml/2006/main" count="161" uniqueCount="103">
  <si>
    <t xml:space="preserve">海南省城市居民最低生活保障对象统计表(2016年8月)  </t>
  </si>
  <si>
    <t>填表单位：海南省民政厅社会救助局</t>
  </si>
  <si>
    <t>城低表1</t>
  </si>
  <si>
    <t>地  区</t>
  </si>
  <si>
    <t>非农人口总数（人）</t>
  </si>
  <si>
    <t>低保对象占非农人口比例（%）</t>
  </si>
  <si>
    <t>本月低保 户数</t>
  </si>
  <si>
    <t>本月低保对象人数（人）</t>
  </si>
  <si>
    <t>累计低保对象人次（人）</t>
  </si>
  <si>
    <t xml:space="preserve"> 低保对象类别（人）</t>
  </si>
  <si>
    <t>本月资金支出(万元)</t>
  </si>
  <si>
    <t>累计资金支出数（万元）</t>
  </si>
  <si>
    <t>本月人均补差(元)</t>
  </si>
  <si>
    <t>1-本月人均补助水平（元）</t>
  </si>
  <si>
    <t>低保标准（元）</t>
  </si>
  <si>
    <t>老年人</t>
  </si>
  <si>
    <t>成年人</t>
  </si>
  <si>
    <t>未成年人</t>
  </si>
  <si>
    <t>本月 人数</t>
  </si>
  <si>
    <t>女性</t>
  </si>
  <si>
    <t>残疾人</t>
  </si>
  <si>
    <t>三无人员</t>
  </si>
  <si>
    <t>在职   人员</t>
  </si>
  <si>
    <t>灵活就业</t>
  </si>
  <si>
    <t>登记   失业</t>
  </si>
  <si>
    <t>未登记  失业</t>
  </si>
  <si>
    <t>在校生</t>
  </si>
  <si>
    <t>其他</t>
  </si>
  <si>
    <t>栏次</t>
  </si>
  <si>
    <t>海口市</t>
  </si>
  <si>
    <t>三亚市</t>
  </si>
  <si>
    <t>五指山市</t>
  </si>
  <si>
    <t>文昌市</t>
  </si>
  <si>
    <t>琼海市</t>
  </si>
  <si>
    <t>儋州市</t>
  </si>
  <si>
    <t>万宁市</t>
  </si>
  <si>
    <t>东方市</t>
  </si>
  <si>
    <t>定安县</t>
  </si>
  <si>
    <t>屯昌县</t>
  </si>
  <si>
    <t>澄迈县</t>
  </si>
  <si>
    <t>临高县</t>
  </si>
  <si>
    <t>昌江县</t>
  </si>
  <si>
    <t>乐东县</t>
  </si>
  <si>
    <t>陵水县</t>
  </si>
  <si>
    <t>白沙县</t>
  </si>
  <si>
    <t>保亭县</t>
  </si>
  <si>
    <t>琼中县</t>
  </si>
  <si>
    <t>洋浦区</t>
  </si>
  <si>
    <t>合  计</t>
  </si>
  <si>
    <t>负责人:杨晓刚</t>
  </si>
  <si>
    <t xml:space="preserve">      复核人:吴小妹</t>
  </si>
  <si>
    <t xml:space="preserve">审核人:夏志军                 填表人: 卓晨希          填报时间:2016年9月12日       </t>
  </si>
  <si>
    <t xml:space="preserve"> </t>
  </si>
  <si>
    <t xml:space="preserve">  </t>
  </si>
  <si>
    <t>海南省农村居民最低生活保障对象统计表（2016年8月）</t>
  </si>
  <si>
    <t>填表单位:海南省民政厅社会救助局</t>
  </si>
  <si>
    <t>市 县</t>
  </si>
  <si>
    <t>农业人口总数</t>
  </si>
  <si>
    <t>低保对象占农业人口比例</t>
  </si>
  <si>
    <t>本月低保户数</t>
  </si>
  <si>
    <t>本月低保人数</t>
  </si>
  <si>
    <t>人员分类及补差标准</t>
  </si>
  <si>
    <t>月人均补助水平</t>
  </si>
  <si>
    <t>累计低保人次数(人)</t>
  </si>
  <si>
    <t>保障  标准 （元）</t>
  </si>
  <si>
    <t>当月资金支出额（万元）</t>
  </si>
  <si>
    <t>当年累计资金支出（万元）</t>
  </si>
  <si>
    <t>孤老人员</t>
  </si>
  <si>
    <t>月人均补差（元）</t>
  </si>
  <si>
    <t>因残致贫人员</t>
  </si>
  <si>
    <t>因病致贫人员</t>
  </si>
  <si>
    <t>因灾致贫人员</t>
  </si>
  <si>
    <t>其 它</t>
  </si>
  <si>
    <t>当月</t>
  </si>
  <si>
    <t>1-本月补助平均水平</t>
  </si>
  <si>
    <t xml:space="preserve">    负责人：杨晓刚                   复核人:吴小妹</t>
  </si>
  <si>
    <t xml:space="preserve">      审核人：夏志军</t>
  </si>
  <si>
    <t xml:space="preserve">    填表人：卓晨希</t>
  </si>
  <si>
    <t>填表日期：2016年9月12日</t>
  </si>
  <si>
    <t>海南省城乡居民最低生活保障对象动态管理统计表（2016年8月）</t>
  </si>
  <si>
    <t>填表单位：</t>
  </si>
  <si>
    <t>海南省社会救助局</t>
  </si>
  <si>
    <t>地区</t>
  </si>
  <si>
    <t>本月新增低保对象情况</t>
  </si>
  <si>
    <t>本月退出低保对象情况</t>
  </si>
  <si>
    <t>累计增加低保对象情况</t>
  </si>
  <si>
    <t>累计退出低保对象情况</t>
  </si>
  <si>
    <t>城市</t>
  </si>
  <si>
    <t>农村</t>
  </si>
  <si>
    <t>新纳保    户数</t>
  </si>
  <si>
    <t>新纳保  人数</t>
  </si>
  <si>
    <t>新纳保   户数</t>
  </si>
  <si>
    <t>新纳保   人数</t>
  </si>
  <si>
    <t>退保户数</t>
  </si>
  <si>
    <t>退保人数</t>
  </si>
  <si>
    <t>累计增加 纳保户数</t>
  </si>
  <si>
    <t>累计增加 纳保人数</t>
  </si>
  <si>
    <t>累计退   保户数</t>
  </si>
  <si>
    <t>累计退   保人数</t>
  </si>
  <si>
    <t>合计</t>
  </si>
  <si>
    <t xml:space="preserve">  负责人：杨晓刚</t>
  </si>
  <si>
    <t>审核人:吴小妹</t>
  </si>
  <si>
    <t>填表人：卓晨希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</si>
</sst>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  <numFmt numFmtId="180" formatCode="0.00_ "/>
    <numFmt numFmtId="181" formatCode="0.0_ "/>
    <numFmt numFmtId="182" formatCode="0.00_);[Red]\(0.00\)"/>
  </numFmts>
  <fonts count="39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Times New Roman"/>
      <family val="1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 Light"/>
      <family val="0"/>
    </font>
    <font>
      <sz val="1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8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1" applyNumberFormat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2" fillId="10" borderId="0" applyNumberFormat="0" applyBorder="0" applyAlignment="0" applyProtection="0"/>
    <xf numFmtId="0" fontId="19" fillId="0" borderId="5" applyNumberFormat="0" applyFill="0" applyAlignment="0" applyProtection="0"/>
    <xf numFmtId="0" fontId="22" fillId="11" borderId="0" applyNumberFormat="0" applyBorder="0" applyAlignment="0" applyProtection="0"/>
    <xf numFmtId="0" fontId="21" fillId="5" borderId="6" applyNumberFormat="0" applyAlignment="0" applyProtection="0"/>
    <xf numFmtId="0" fontId="33" fillId="5" borderId="1" applyNumberFormat="0" applyAlignment="0" applyProtection="0"/>
    <xf numFmtId="0" fontId="31" fillId="12" borderId="7" applyNumberFormat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22" fillId="14" borderId="0" applyNumberFormat="0" applyBorder="0" applyAlignment="0" applyProtection="0"/>
    <xf numFmtId="0" fontId="34" fillId="0" borderId="8" applyNumberFormat="0" applyFill="0" applyAlignment="0" applyProtection="0"/>
    <xf numFmtId="0" fontId="16" fillId="15" borderId="0" applyNumberFormat="0" applyBorder="0" applyAlignment="0" applyProtection="0"/>
    <xf numFmtId="0" fontId="24" fillId="0" borderId="9" applyNumberFormat="0" applyFill="0" applyAlignment="0" applyProtection="0"/>
    <xf numFmtId="0" fontId="29" fillId="3" borderId="0" applyNumberFormat="0" applyBorder="0" applyAlignment="0" applyProtection="0"/>
    <xf numFmtId="0" fontId="16" fillId="9" borderId="0" applyNumberFormat="0" applyBorder="0" applyAlignment="0" applyProtection="0"/>
    <xf numFmtId="0" fontId="27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5" borderId="6" applyNumberFormat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20" borderId="0" applyNumberFormat="0" applyBorder="0" applyAlignment="0" applyProtection="0"/>
    <xf numFmtId="0" fontId="16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7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4" fillId="0" borderId="9" applyNumberFormat="0" applyFill="0" applyAlignment="0" applyProtection="0"/>
    <xf numFmtId="0" fontId="31" fillId="12" borderId="7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8" fillId="4" borderId="1" applyNumberFormat="0" applyAlignment="0" applyProtection="0"/>
    <xf numFmtId="0" fontId="0" fillId="8" borderId="2" applyNumberFormat="0" applyFont="0" applyAlignment="0" applyProtection="0"/>
  </cellStyleXfs>
  <cellXfs count="2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122" applyFont="1" applyBorder="1" applyAlignment="1">
      <alignment horizontal="center" vertical="center"/>
      <protection/>
    </xf>
    <xf numFmtId="0" fontId="3" fillId="0" borderId="0" xfId="122" applyFont="1" applyBorder="1">
      <alignment vertical="center"/>
      <protection/>
    </xf>
    <xf numFmtId="0" fontId="3" fillId="0" borderId="10" xfId="122" applyNumberFormat="1" applyFont="1" applyBorder="1" applyAlignment="1">
      <alignment horizontal="left" vertical="center"/>
      <protection/>
    </xf>
    <xf numFmtId="0" fontId="3" fillId="0" borderId="10" xfId="122" applyFont="1" applyBorder="1" applyAlignment="1">
      <alignment horizontal="left" vertical="center"/>
      <protection/>
    </xf>
    <xf numFmtId="0" fontId="0" fillId="0" borderId="0" xfId="122" applyFont="1" applyBorder="1">
      <alignment vertical="center"/>
      <protection/>
    </xf>
    <xf numFmtId="0" fontId="4" fillId="0" borderId="11" xfId="122" applyFont="1" applyBorder="1" applyAlignment="1">
      <alignment horizontal="center" vertical="center"/>
      <protection/>
    </xf>
    <xf numFmtId="0" fontId="4" fillId="0" borderId="12" xfId="122" applyFont="1" applyBorder="1" applyAlignment="1">
      <alignment horizontal="center" vertical="center"/>
      <protection/>
    </xf>
    <xf numFmtId="0" fontId="4" fillId="0" borderId="13" xfId="122" applyFont="1" applyBorder="1" applyAlignment="1">
      <alignment horizontal="center" vertical="center"/>
      <protection/>
    </xf>
    <xf numFmtId="0" fontId="4" fillId="0" borderId="14" xfId="122" applyFont="1" applyBorder="1" applyAlignment="1">
      <alignment horizontal="center" vertical="center"/>
      <protection/>
    </xf>
    <xf numFmtId="0" fontId="4" fillId="0" borderId="15" xfId="122" applyFont="1" applyBorder="1" applyAlignment="1">
      <alignment horizontal="center" vertical="center"/>
      <protection/>
    </xf>
    <xf numFmtId="0" fontId="5" fillId="0" borderId="11" xfId="122" applyFont="1" applyBorder="1" applyAlignment="1">
      <alignment horizontal="center" vertical="center"/>
      <protection/>
    </xf>
    <xf numFmtId="0" fontId="6" fillId="0" borderId="14" xfId="122" applyFont="1" applyFill="1" applyBorder="1" applyAlignment="1">
      <alignment horizontal="center" vertical="center" wrapText="1"/>
      <protection/>
    </xf>
    <xf numFmtId="0" fontId="3" fillId="0" borderId="16" xfId="122" applyFont="1" applyBorder="1" applyAlignment="1">
      <alignment horizontal="center" vertical="center"/>
      <protection/>
    </xf>
    <xf numFmtId="0" fontId="6" fillId="0" borderId="11" xfId="0" applyNumberFormat="1" applyFont="1" applyBorder="1" applyAlignment="1">
      <alignment horizontal="center" vertical="center"/>
    </xf>
    <xf numFmtId="0" fontId="36" fillId="0" borderId="11" xfId="122" applyFont="1" applyBorder="1" applyAlignment="1">
      <alignment horizontal="center" vertical="center" wrapText="1"/>
      <protection/>
    </xf>
    <xf numFmtId="0" fontId="36" fillId="0" borderId="11" xfId="123" applyFont="1" applyBorder="1" applyAlignment="1">
      <alignment horizontal="center" vertical="center" wrapText="1"/>
      <protection/>
    </xf>
    <xf numFmtId="0" fontId="36" fillId="0" borderId="11" xfId="123" applyFont="1" applyFill="1" applyBorder="1" applyAlignment="1">
      <alignment horizontal="center" vertical="center" wrapText="1"/>
      <protection/>
    </xf>
    <xf numFmtId="0" fontId="6" fillId="0" borderId="11" xfId="122" applyFont="1" applyBorder="1" applyAlignment="1">
      <alignment horizontal="center" vertical="center" wrapText="1"/>
      <protection/>
    </xf>
    <xf numFmtId="0" fontId="6" fillId="0" borderId="11" xfId="123" applyFont="1" applyBorder="1" applyAlignment="1">
      <alignment horizontal="center" vertical="center" wrapText="1"/>
      <protection/>
    </xf>
    <xf numFmtId="0" fontId="6" fillId="0" borderId="11" xfId="94" applyFont="1" applyBorder="1" applyAlignment="1">
      <alignment horizontal="center" vertical="center"/>
      <protection/>
    </xf>
    <xf numFmtId="0" fontId="6" fillId="0" borderId="17" xfId="123" applyFont="1" applyBorder="1" applyAlignment="1">
      <alignment horizontal="center" vertical="center" wrapText="1"/>
      <protection/>
    </xf>
    <xf numFmtId="178" fontId="6" fillId="24" borderId="11" xfId="12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123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1" xfId="123" applyNumberFormat="1" applyFont="1" applyFill="1" applyBorder="1" applyAlignment="1">
      <alignment horizontal="center" vertical="center" wrapText="1"/>
      <protection/>
    </xf>
    <xf numFmtId="0" fontId="6" fillId="0" borderId="11" xfId="123" applyNumberFormat="1" applyFont="1" applyFill="1" applyBorder="1" applyAlignment="1">
      <alignment horizontal="center" vertical="center" wrapText="1"/>
      <protection/>
    </xf>
    <xf numFmtId="0" fontId="6" fillId="0" borderId="11" xfId="123" applyFont="1" applyBorder="1" applyAlignment="1">
      <alignment horizontal="center" vertical="center"/>
      <protection/>
    </xf>
    <xf numFmtId="178" fontId="6" fillId="24" borderId="15" xfId="128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8" fillId="0" borderId="11" xfId="12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122" applyFont="1">
      <alignment vertical="center"/>
      <protection/>
    </xf>
    <xf numFmtId="0" fontId="6" fillId="0" borderId="11" xfId="106" applyFont="1" applyFill="1" applyBorder="1" applyAlignment="1">
      <alignment horizontal="center" vertical="center"/>
      <protection/>
    </xf>
    <xf numFmtId="179" fontId="6" fillId="0" borderId="11" xfId="123" applyNumberFormat="1" applyFont="1" applyFill="1" applyBorder="1" applyAlignment="1">
      <alignment horizontal="center" vertical="center" wrapText="1"/>
      <protection/>
    </xf>
    <xf numFmtId="0" fontId="3" fillId="0" borderId="0" xfId="122" applyFont="1" applyAlignment="1">
      <alignment horizontal="left" vertical="center"/>
      <protection/>
    </xf>
    <xf numFmtId="0" fontId="3" fillId="0" borderId="0" xfId="109" applyFont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4" borderId="0" xfId="111" applyFont="1" applyFill="1" applyAlignment="1">
      <alignment horizontal="center" vertical="center"/>
      <protection/>
    </xf>
    <xf numFmtId="0" fontId="0" fillId="24" borderId="0" xfId="111" applyFont="1" applyFill="1">
      <alignment/>
      <protection/>
    </xf>
    <xf numFmtId="0" fontId="2" fillId="0" borderId="0" xfId="122" applyFont="1" applyAlignment="1">
      <alignment horizontal="center" vertical="center"/>
      <protection/>
    </xf>
    <xf numFmtId="0" fontId="9" fillId="24" borderId="0" xfId="111" applyFont="1" applyFill="1" applyBorder="1" applyAlignment="1">
      <alignment horizontal="center" vertical="center"/>
      <protection/>
    </xf>
    <xf numFmtId="0" fontId="0" fillId="24" borderId="0" xfId="111" applyFont="1" applyFill="1" applyBorder="1" applyAlignment="1">
      <alignment horizontal="left" vertical="center"/>
      <protection/>
    </xf>
    <xf numFmtId="0" fontId="9" fillId="24" borderId="0" xfId="111" applyFont="1" applyFill="1" applyBorder="1" applyAlignment="1">
      <alignment horizontal="left" vertical="center"/>
      <protection/>
    </xf>
    <xf numFmtId="0" fontId="4" fillId="24" borderId="11" xfId="111" applyFont="1" applyFill="1" applyBorder="1" applyAlignment="1">
      <alignment horizontal="center" vertical="center"/>
      <protection/>
    </xf>
    <xf numFmtId="0" fontId="6" fillId="24" borderId="14" xfId="111" applyFont="1" applyFill="1" applyBorder="1" applyAlignment="1">
      <alignment horizontal="center" vertical="center" wrapText="1"/>
      <protection/>
    </xf>
    <xf numFmtId="0" fontId="6" fillId="24" borderId="11" xfId="111" applyFont="1" applyFill="1" applyBorder="1" applyAlignment="1">
      <alignment horizontal="center" vertical="center" wrapText="1"/>
      <protection/>
    </xf>
    <xf numFmtId="0" fontId="10" fillId="24" borderId="11" xfId="11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6" fillId="24" borderId="18" xfId="111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24" borderId="15" xfId="11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/>
    </xf>
    <xf numFmtId="0" fontId="36" fillId="24" borderId="11" xfId="108" applyFont="1" applyFill="1" applyBorder="1" applyAlignment="1">
      <alignment horizontal="center" vertical="center"/>
      <protection/>
    </xf>
    <xf numFmtId="180" fontId="36" fillId="0" borderId="17" xfId="94" applyNumberFormat="1" applyFont="1" applyFill="1" applyBorder="1" applyAlignment="1">
      <alignment horizontal="center" vertical="center"/>
      <protection/>
    </xf>
    <xf numFmtId="0" fontId="36" fillId="0" borderId="11" xfId="94" applyFont="1" applyFill="1" applyBorder="1" applyAlignment="1">
      <alignment horizontal="center" vertical="center"/>
      <protection/>
    </xf>
    <xf numFmtId="0" fontId="36" fillId="0" borderId="11" xfId="121" applyFont="1" applyBorder="1" applyAlignment="1">
      <alignment horizontal="center" vertical="center"/>
      <protection/>
    </xf>
    <xf numFmtId="0" fontId="6" fillId="0" borderId="19" xfId="118" applyFont="1" applyBorder="1" applyAlignment="1">
      <alignment horizontal="center" vertical="center"/>
      <protection/>
    </xf>
    <xf numFmtId="180" fontId="6" fillId="0" borderId="17" xfId="94" applyNumberFormat="1" applyFont="1" applyFill="1" applyBorder="1" applyAlignment="1">
      <alignment horizontal="center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11" xfId="94" applyFont="1" applyFill="1" applyBorder="1" applyAlignment="1">
      <alignment horizontal="center" vertical="center"/>
      <protection/>
    </xf>
    <xf numFmtId="0" fontId="6" fillId="24" borderId="19" xfId="118" applyFont="1" applyFill="1" applyBorder="1" applyAlignment="1">
      <alignment horizontal="center" vertical="center"/>
      <protection/>
    </xf>
    <xf numFmtId="0" fontId="6" fillId="0" borderId="11" xfId="121" applyFont="1" applyFill="1" applyBorder="1" applyAlignment="1">
      <alignment horizontal="center" vertical="center"/>
      <protection/>
    </xf>
    <xf numFmtId="0" fontId="6" fillId="0" borderId="11" xfId="12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6" fillId="0" borderId="11" xfId="119" applyFont="1" applyFill="1" applyBorder="1" applyAlignment="1">
      <alignment horizontal="center" vertical="center"/>
      <protection/>
    </xf>
    <xf numFmtId="0" fontId="6" fillId="0" borderId="11" xfId="131" applyFont="1" applyFill="1" applyBorder="1" applyAlignment="1">
      <alignment horizontal="center" vertical="center"/>
      <protection/>
    </xf>
    <xf numFmtId="0" fontId="6" fillId="0" borderId="19" xfId="114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8" xfId="94" applyFont="1" applyBorder="1" applyAlignment="1">
      <alignment horizontal="center" vertical="center" wrapText="1"/>
      <protection/>
    </xf>
    <xf numFmtId="0" fontId="6" fillId="24" borderId="11" xfId="10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80" fontId="8" fillId="24" borderId="11" xfId="111" applyNumberFormat="1" applyFont="1" applyFill="1" applyBorder="1" applyAlignment="1">
      <alignment horizontal="center" vertical="center" wrapText="1"/>
      <protection/>
    </xf>
    <xf numFmtId="0" fontId="6" fillId="0" borderId="11" xfId="120" applyFont="1" applyBorder="1" applyAlignment="1">
      <alignment horizontal="center" vertical="center"/>
      <protection/>
    </xf>
    <xf numFmtId="0" fontId="6" fillId="0" borderId="19" xfId="114" applyFont="1" applyBorder="1" applyAlignment="1">
      <alignment horizontal="center" vertical="center"/>
      <protection/>
    </xf>
    <xf numFmtId="0" fontId="6" fillId="24" borderId="11" xfId="108" applyFont="1" applyFill="1" applyBorder="1" applyAlignment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4" xfId="108" applyFont="1" applyFill="1" applyBorder="1" applyAlignment="1">
      <alignment horizontal="center" vertical="center"/>
      <protection/>
    </xf>
    <xf numFmtId="0" fontId="6" fillId="0" borderId="11" xfId="117" applyFont="1" applyBorder="1" applyAlignment="1">
      <alignment horizontal="center" vertical="center"/>
      <protection/>
    </xf>
    <xf numFmtId="0" fontId="6" fillId="0" borderId="17" xfId="133" applyFont="1" applyBorder="1" applyAlignment="1">
      <alignment horizontal="center" vertical="center" wrapText="1"/>
      <protection/>
    </xf>
    <xf numFmtId="0" fontId="6" fillId="0" borderId="11" xfId="133" applyFont="1" applyBorder="1" applyAlignment="1">
      <alignment horizontal="center" vertical="center" wrapText="1"/>
      <protection/>
    </xf>
    <xf numFmtId="178" fontId="6" fillId="0" borderId="11" xfId="133" applyNumberFormat="1" applyFont="1" applyBorder="1" applyAlignment="1">
      <alignment horizontal="center" vertical="center" wrapText="1"/>
      <protection/>
    </xf>
    <xf numFmtId="0" fontId="6" fillId="0" borderId="15" xfId="113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0" fillId="24" borderId="0" xfId="111" applyFont="1" applyFill="1" applyBorder="1" applyAlignment="1">
      <alignment horizontal="center" vertical="center"/>
      <protection/>
    </xf>
    <xf numFmtId="0" fontId="10" fillId="24" borderId="11" xfId="111" applyFont="1" applyFill="1" applyBorder="1" applyAlignment="1">
      <alignment horizontal="center" vertical="center" wrapText="1"/>
      <protection/>
    </xf>
    <xf numFmtId="0" fontId="6" fillId="24" borderId="11" xfId="111" applyFont="1" applyFill="1" applyBorder="1" applyAlignment="1">
      <alignment horizontal="center" vertical="center"/>
      <protection/>
    </xf>
    <xf numFmtId="180" fontId="36" fillId="0" borderId="11" xfId="94" applyNumberFormat="1" applyFont="1" applyFill="1" applyBorder="1" applyAlignment="1">
      <alignment horizontal="center" vertical="center"/>
      <protection/>
    </xf>
    <xf numFmtId="180" fontId="6" fillId="0" borderId="11" xfId="94" applyNumberFormat="1" applyFont="1" applyFill="1" applyBorder="1" applyAlignment="1">
      <alignment horizontal="center" vertical="center"/>
      <protection/>
    </xf>
    <xf numFmtId="0" fontId="6" fillId="0" borderId="11" xfId="115" applyFont="1" applyFill="1" applyBorder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center" vertical="center"/>
    </xf>
    <xf numFmtId="181" fontId="6" fillId="0" borderId="11" xfId="112" applyNumberFormat="1" applyFont="1" applyBorder="1" applyAlignment="1">
      <alignment horizontal="center" vertical="center"/>
      <protection/>
    </xf>
    <xf numFmtId="180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180" fontId="6" fillId="0" borderId="11" xfId="108" applyNumberFormat="1" applyFont="1" applyFill="1" applyBorder="1" applyAlignment="1">
      <alignment horizontal="center" vertical="center"/>
      <protection/>
    </xf>
    <xf numFmtId="0" fontId="6" fillId="24" borderId="11" xfId="117" applyFont="1" applyFill="1" applyBorder="1" applyAlignment="1">
      <alignment horizontal="center" vertical="center"/>
      <protection/>
    </xf>
    <xf numFmtId="0" fontId="3" fillId="0" borderId="13" xfId="109" applyFont="1" applyBorder="1" applyAlignment="1">
      <alignment vertical="center"/>
      <protection/>
    </xf>
    <xf numFmtId="0" fontId="3" fillId="0" borderId="13" xfId="109" applyNumberFormat="1" applyFont="1" applyBorder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10" fillId="24" borderId="15" xfId="111" applyFont="1" applyFill="1" applyBorder="1" applyAlignment="1">
      <alignment horizontal="center" vertical="center" wrapText="1"/>
      <protection/>
    </xf>
    <xf numFmtId="0" fontId="6" fillId="24" borderId="12" xfId="111" applyFont="1" applyFill="1" applyBorder="1" applyAlignment="1">
      <alignment horizontal="center" vertical="center" wrapText="1"/>
      <protection/>
    </xf>
    <xf numFmtId="0" fontId="36" fillId="0" borderId="11" xfId="108" applyFont="1" applyFill="1" applyBorder="1" applyAlignment="1">
      <alignment horizontal="center" vertical="center" wrapText="1"/>
      <protection/>
    </xf>
    <xf numFmtId="0" fontId="36" fillId="24" borderId="11" xfId="108" applyFont="1" applyFill="1" applyBorder="1" applyAlignment="1">
      <alignment horizontal="center" vertical="center" wrapText="1"/>
      <protection/>
    </xf>
    <xf numFmtId="182" fontId="36" fillId="0" borderId="11" xfId="108" applyNumberFormat="1" applyFont="1" applyFill="1" applyBorder="1" applyAlignment="1">
      <alignment horizontal="center" vertical="center" wrapText="1"/>
      <protection/>
    </xf>
    <xf numFmtId="182" fontId="36" fillId="24" borderId="11" xfId="108" applyNumberFormat="1" applyFont="1" applyFill="1" applyBorder="1" applyAlignment="1">
      <alignment horizontal="center" vertical="center" wrapText="1"/>
      <protection/>
    </xf>
    <xf numFmtId="0" fontId="7" fillId="24" borderId="0" xfId="111" applyFont="1" applyFill="1" applyAlignment="1">
      <alignment horizontal="center" vertical="center"/>
      <protection/>
    </xf>
    <xf numFmtId="182" fontId="6" fillId="0" borderId="20" xfId="118" applyNumberFormat="1" applyFont="1" applyFill="1" applyBorder="1" applyAlignment="1">
      <alignment horizontal="center" vertical="center"/>
      <protection/>
    </xf>
    <xf numFmtId="182" fontId="6" fillId="0" borderId="11" xfId="118" applyNumberFormat="1" applyFont="1" applyFill="1" applyBorder="1" applyAlignment="1">
      <alignment horizontal="center" vertical="center"/>
      <protection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24" borderId="11" xfId="108" applyNumberFormat="1" applyFont="1" applyFill="1" applyBorder="1" applyAlignment="1">
      <alignment horizontal="center" vertical="center"/>
      <protection/>
    </xf>
    <xf numFmtId="182" fontId="6" fillId="0" borderId="17" xfId="0" applyNumberFormat="1" applyFont="1" applyBorder="1" applyAlignment="1">
      <alignment horizontal="center" vertical="center"/>
    </xf>
    <xf numFmtId="182" fontId="6" fillId="0" borderId="11" xfId="94" applyNumberFormat="1" applyFont="1" applyBorder="1" applyAlignment="1">
      <alignment horizontal="center" vertical="center"/>
      <protection/>
    </xf>
    <xf numFmtId="182" fontId="6" fillId="0" borderId="11" xfId="115" applyNumberFormat="1" applyFont="1" applyFill="1" applyBorder="1" applyAlignment="1">
      <alignment horizontal="center" vertical="center"/>
      <protection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24" borderId="14" xfId="108" applyNumberFormat="1" applyFont="1" applyFill="1" applyBorder="1" applyAlignment="1">
      <alignment horizontal="center" vertical="center" wrapText="1"/>
      <protection/>
    </xf>
    <xf numFmtId="178" fontId="8" fillId="0" borderId="11" xfId="111" applyNumberFormat="1" applyFont="1" applyFill="1" applyBorder="1" applyAlignment="1">
      <alignment horizontal="center" vertical="center" wrapText="1"/>
      <protection/>
    </xf>
    <xf numFmtId="0" fontId="6" fillId="0" borderId="11" xfId="116" applyFont="1" applyBorder="1" applyAlignment="1">
      <alignment horizontal="center" vertical="center"/>
      <protection/>
    </xf>
    <xf numFmtId="180" fontId="6" fillId="0" borderId="17" xfId="132" applyNumberFormat="1" applyFont="1" applyBorder="1" applyAlignment="1">
      <alignment horizontal="center" vertical="center" wrapText="1"/>
      <protection/>
    </xf>
    <xf numFmtId="178" fontId="6" fillId="24" borderId="11" xfId="0" applyNumberFormat="1" applyFont="1" applyFill="1" applyBorder="1" applyAlignment="1" applyProtection="1">
      <alignment horizontal="center" vertical="center"/>
      <protection/>
    </xf>
    <xf numFmtId="182" fontId="6" fillId="24" borderId="11" xfId="0" applyNumberFormat="1" applyFont="1" applyFill="1" applyBorder="1" applyAlignment="1" applyProtection="1">
      <alignment horizontal="center" vertical="center"/>
      <protection/>
    </xf>
    <xf numFmtId="182" fontId="6" fillId="24" borderId="18" xfId="0" applyNumberFormat="1" applyFont="1" applyFill="1" applyBorder="1" applyAlignment="1" applyProtection="1">
      <alignment horizontal="center" vertical="center"/>
      <protection/>
    </xf>
    <xf numFmtId="182" fontId="6" fillId="24" borderId="14" xfId="108" applyNumberFormat="1" applyFont="1" applyFill="1" applyBorder="1" applyAlignment="1">
      <alignment horizontal="center" vertical="center"/>
      <protection/>
    </xf>
    <xf numFmtId="182" fontId="6" fillId="0" borderId="11" xfId="117" applyNumberFormat="1" applyFont="1" applyBorder="1" applyAlignment="1">
      <alignment horizontal="center" vertical="center"/>
      <protection/>
    </xf>
    <xf numFmtId="182" fontId="6" fillId="0" borderId="11" xfId="133" applyNumberFormat="1" applyFont="1" applyBorder="1" applyAlignment="1">
      <alignment horizontal="center" vertical="center" wrapText="1"/>
      <protection/>
    </xf>
    <xf numFmtId="0" fontId="6" fillId="0" borderId="11" xfId="132" applyFont="1" applyBorder="1" applyAlignment="1">
      <alignment horizontal="center" vertical="center" wrapText="1"/>
      <protection/>
    </xf>
    <xf numFmtId="182" fontId="6" fillId="0" borderId="17" xfId="132" applyNumberFormat="1" applyFont="1" applyBorder="1" applyAlignment="1">
      <alignment horizontal="center" vertical="center" wrapText="1"/>
      <protection/>
    </xf>
    <xf numFmtId="0" fontId="0" fillId="24" borderId="0" xfId="111" applyFont="1" applyFill="1" applyBorder="1">
      <alignment/>
      <protection/>
    </xf>
    <xf numFmtId="0" fontId="7" fillId="24" borderId="0" xfId="111" applyFont="1" applyFill="1">
      <alignment/>
      <protection/>
    </xf>
    <xf numFmtId="0" fontId="0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36" fillId="0" borderId="11" xfId="101" applyNumberFormat="1" applyFont="1" applyBorder="1" applyAlignment="1">
      <alignment horizontal="center" vertical="center" wrapText="1"/>
      <protection/>
    </xf>
    <xf numFmtId="0" fontId="37" fillId="0" borderId="11" xfId="94" applyFont="1" applyFill="1" applyBorder="1" applyAlignment="1">
      <alignment horizontal="center" vertical="center"/>
      <protection/>
    </xf>
    <xf numFmtId="180" fontId="37" fillId="0" borderId="11" xfId="94" applyNumberFormat="1" applyFont="1" applyFill="1" applyBorder="1" applyAlignment="1">
      <alignment horizontal="center" vertical="center"/>
      <protection/>
    </xf>
    <xf numFmtId="0" fontId="37" fillId="24" borderId="11" xfId="94" applyFont="1" applyFill="1" applyBorder="1" applyAlignment="1">
      <alignment horizontal="center" vertical="center"/>
      <protection/>
    </xf>
    <xf numFmtId="0" fontId="8" fillId="0" borderId="11" xfId="101" applyNumberFormat="1" applyFont="1" applyBorder="1" applyAlignment="1">
      <alignment horizontal="center" vertical="center" wrapText="1"/>
      <protection/>
    </xf>
    <xf numFmtId="0" fontId="38" fillId="24" borderId="11" xfId="56" applyFont="1" applyFill="1" applyBorder="1" applyAlignment="1">
      <alignment horizontal="center" vertical="center"/>
      <protection/>
    </xf>
    <xf numFmtId="180" fontId="38" fillId="0" borderId="11" xfId="94" applyNumberFormat="1" applyFont="1" applyFill="1" applyBorder="1" applyAlignment="1">
      <alignment horizontal="center" vertical="center"/>
      <protection/>
    </xf>
    <xf numFmtId="0" fontId="38" fillId="0" borderId="11" xfId="126" applyFont="1" applyBorder="1" applyAlignment="1">
      <alignment horizontal="center" vertical="center"/>
      <protection/>
    </xf>
    <xf numFmtId="0" fontId="38" fillId="24" borderId="11" xfId="94" applyFont="1" applyFill="1" applyBorder="1" applyAlignment="1">
      <alignment horizontal="center" vertical="center"/>
      <protection/>
    </xf>
    <xf numFmtId="0" fontId="38" fillId="0" borderId="11" xfId="110" applyFont="1" applyFill="1" applyBorder="1" applyAlignment="1">
      <alignment horizontal="center" vertical="center"/>
      <protection/>
    </xf>
    <xf numFmtId="0" fontId="38" fillId="0" borderId="11" xfId="126" applyFont="1" applyFill="1" applyBorder="1" applyAlignment="1">
      <alignment horizontal="center" vertical="center"/>
      <protection/>
    </xf>
    <xf numFmtId="0" fontId="38" fillId="0" borderId="11" xfId="125" applyFont="1" applyBorder="1" applyAlignment="1">
      <alignment horizontal="center" vertical="center"/>
      <protection/>
    </xf>
    <xf numFmtId="0" fontId="38" fillId="24" borderId="11" xfId="0" applyFont="1" applyFill="1" applyBorder="1" applyAlignment="1">
      <alignment horizontal="center" vertical="center"/>
    </xf>
    <xf numFmtId="0" fontId="38" fillId="24" borderId="11" xfId="130" applyFont="1" applyFill="1" applyBorder="1" applyAlignment="1">
      <alignment horizontal="center" vertical="center"/>
      <protection/>
    </xf>
    <xf numFmtId="0" fontId="8" fillId="24" borderId="11" xfId="0" applyFont="1" applyFill="1" applyBorder="1" applyAlignment="1">
      <alignment horizontal="center" vertical="center"/>
    </xf>
    <xf numFmtId="0" fontId="38" fillId="0" borderId="19" xfId="94" applyFont="1" applyBorder="1" applyAlignment="1">
      <alignment horizontal="center" vertical="center" wrapText="1"/>
      <protection/>
    </xf>
    <xf numFmtId="0" fontId="38" fillId="0" borderId="11" xfId="94" applyFont="1" applyFill="1" applyBorder="1" applyAlignment="1">
      <alignment horizontal="center" vertical="center"/>
      <protection/>
    </xf>
    <xf numFmtId="0" fontId="38" fillId="0" borderId="20" xfId="94" applyFont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126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 wrapText="1"/>
    </xf>
    <xf numFmtId="0" fontId="38" fillId="24" borderId="11" xfId="0" applyFont="1" applyFill="1" applyBorder="1" applyAlignment="1" applyProtection="1">
      <alignment horizontal="center" vertical="center"/>
      <protection/>
    </xf>
    <xf numFmtId="0" fontId="38" fillId="0" borderId="11" xfId="124" applyFont="1" applyFill="1" applyBorder="1" applyAlignment="1">
      <alignment horizontal="center" vertical="center"/>
      <protection/>
    </xf>
    <xf numFmtId="0" fontId="38" fillId="0" borderId="11" xfId="0" applyNumberFormat="1" applyFont="1" applyBorder="1" applyAlignment="1">
      <alignment horizontal="center" vertical="center"/>
    </xf>
    <xf numFmtId="0" fontId="38" fillId="0" borderId="11" xfId="125" applyFont="1" applyFill="1" applyBorder="1" applyAlignment="1">
      <alignment horizontal="center" vertical="center"/>
      <protection/>
    </xf>
    <xf numFmtId="0" fontId="38" fillId="24" borderId="11" xfId="128" applyNumberFormat="1" applyFont="1" applyFill="1" applyBorder="1" applyAlignment="1">
      <alignment horizontal="center" vertical="center"/>
      <protection/>
    </xf>
    <xf numFmtId="0" fontId="38" fillId="0" borderId="11" xfId="10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/>
    </xf>
    <xf numFmtId="0" fontId="38" fillId="24" borderId="15" xfId="56" applyFont="1" applyFill="1" applyBorder="1" applyAlignment="1">
      <alignment horizontal="center" vertical="center"/>
      <protection/>
    </xf>
    <xf numFmtId="0" fontId="38" fillId="24" borderId="17" xfId="56" applyFont="1" applyFill="1" applyBorder="1" applyAlignment="1">
      <alignment horizontal="center" vertical="center"/>
      <protection/>
    </xf>
    <xf numFmtId="0" fontId="38" fillId="0" borderId="11" xfId="94" applyFont="1" applyBorder="1" applyAlignment="1">
      <alignment horizontal="center" vertical="center" wrapText="1"/>
      <protection/>
    </xf>
    <xf numFmtId="0" fontId="38" fillId="0" borderId="11" xfId="129" applyFont="1" applyBorder="1" applyAlignment="1">
      <alignment horizontal="center" vertical="center"/>
      <protection/>
    </xf>
    <xf numFmtId="0" fontId="38" fillId="24" borderId="11" xfId="126" applyFont="1" applyFill="1" applyBorder="1" applyAlignment="1">
      <alignment horizontal="center" vertical="center"/>
      <protection/>
    </xf>
    <xf numFmtId="0" fontId="38" fillId="24" borderId="15" xfId="0" applyFont="1" applyFill="1" applyBorder="1" applyAlignment="1" applyProtection="1">
      <alignment horizontal="center" vertical="center"/>
      <protection/>
    </xf>
    <xf numFmtId="0" fontId="38" fillId="24" borderId="17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2" fontId="37" fillId="24" borderId="11" xfId="94" applyNumberFormat="1" applyFont="1" applyFill="1" applyBorder="1" applyAlignment="1">
      <alignment horizontal="center" vertical="center"/>
      <protection/>
    </xf>
    <xf numFmtId="182" fontId="38" fillId="24" borderId="20" xfId="56" applyNumberFormat="1" applyFont="1" applyFill="1" applyBorder="1" applyAlignment="1">
      <alignment horizontal="center" vertical="center"/>
      <protection/>
    </xf>
    <xf numFmtId="182" fontId="38" fillId="24" borderId="15" xfId="56" applyNumberFormat="1" applyFont="1" applyFill="1" applyBorder="1" applyAlignment="1">
      <alignment horizontal="center" vertical="center"/>
      <protection/>
    </xf>
    <xf numFmtId="182" fontId="38" fillId="0" borderId="11" xfId="110" applyNumberFormat="1" applyFont="1" applyFill="1" applyBorder="1" applyAlignment="1">
      <alignment horizontal="center" vertical="center"/>
      <protection/>
    </xf>
    <xf numFmtId="182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182" fontId="38" fillId="24" borderId="11" xfId="128" applyNumberFormat="1" applyFont="1" applyFill="1" applyBorder="1" applyAlignment="1">
      <alignment horizontal="center" vertical="center"/>
      <protection/>
    </xf>
    <xf numFmtId="182" fontId="38" fillId="24" borderId="11" xfId="0" applyNumberFormat="1" applyFont="1" applyFill="1" applyBorder="1" applyAlignment="1">
      <alignment horizontal="center" vertical="center"/>
    </xf>
    <xf numFmtId="182" fontId="38" fillId="0" borderId="14" xfId="94" applyNumberFormat="1" applyFont="1" applyBorder="1" applyAlignment="1">
      <alignment horizontal="center" vertical="center" wrapText="1"/>
      <protection/>
    </xf>
    <xf numFmtId="182" fontId="38" fillId="0" borderId="11" xfId="126" applyNumberFormat="1" applyFont="1" applyBorder="1" applyAlignment="1">
      <alignment horizontal="center" vertical="center"/>
      <protection/>
    </xf>
    <xf numFmtId="182" fontId="38" fillId="24" borderId="11" xfId="94" applyNumberFormat="1" applyFont="1" applyFill="1" applyBorder="1" applyAlignment="1">
      <alignment horizontal="center" vertical="center"/>
      <protection/>
    </xf>
    <xf numFmtId="0" fontId="38" fillId="0" borderId="11" xfId="94" applyFont="1" applyFill="1" applyBorder="1" applyAlignment="1">
      <alignment horizontal="center" vertical="center" wrapText="1"/>
      <protection/>
    </xf>
    <xf numFmtId="182" fontId="38" fillId="0" borderId="11" xfId="0" applyNumberFormat="1" applyFont="1" applyBorder="1" applyAlignment="1">
      <alignment horizontal="center" vertical="center"/>
    </xf>
    <xf numFmtId="182" fontId="38" fillId="24" borderId="11" xfId="0" applyNumberFormat="1" applyFont="1" applyFill="1" applyBorder="1" applyAlignment="1" applyProtection="1">
      <alignment horizontal="center" vertical="center"/>
      <protection/>
    </xf>
    <xf numFmtId="182" fontId="38" fillId="0" borderId="11" xfId="128" applyNumberFormat="1" applyFont="1" applyFill="1" applyBorder="1" applyAlignment="1">
      <alignment horizontal="center" vertical="center"/>
      <protection/>
    </xf>
    <xf numFmtId="182" fontId="38" fillId="0" borderId="11" xfId="127" applyNumberFormat="1" applyFont="1" applyFill="1" applyBorder="1" applyAlignment="1">
      <alignment horizontal="center" vertical="center"/>
      <protection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常规_城市低保表1_42 2" xfId="56"/>
    <cellStyle name="20% - 强调文字颜色 1" xfId="57"/>
    <cellStyle name="40% - 强调文字颜色 1" xfId="58"/>
    <cellStyle name="60% - 强调文字颜色 4 2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适中 2" xfId="71"/>
    <cellStyle name="40% - 强调文字颜色 6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2" xfId="95"/>
    <cellStyle name="常规 2 2" xfId="96"/>
    <cellStyle name="常规 2 2 2" xfId="97"/>
    <cellStyle name="常规 2 2 2 2" xfId="98"/>
    <cellStyle name="常规 2 2 3" xfId="99"/>
    <cellStyle name="常规 2 3" xfId="100"/>
    <cellStyle name="常规_城市低保表1_38_Sheet1" xfId="101"/>
    <cellStyle name="常规 2_城市低保表（1）" xfId="102"/>
    <cellStyle name="常规 3 2" xfId="103"/>
    <cellStyle name="常规 4" xfId="104"/>
    <cellStyle name="常规 7" xfId="105"/>
    <cellStyle name="常规 8" xfId="106"/>
    <cellStyle name="常规 9" xfId="107"/>
    <cellStyle name="常规_Sheet4_1 2" xfId="108"/>
    <cellStyle name="常规_Sheet2" xfId="109"/>
    <cellStyle name="常规_城市低保表1_38_Sheet1_城市低保表（1）_1 2" xfId="110"/>
    <cellStyle name="常规_Sheet4_1" xfId="111"/>
    <cellStyle name="常规_Sheet4_1_城市低保表（3）_1" xfId="112"/>
    <cellStyle name="常规_Sheet4_1_城市低保统计表（4）" xfId="113"/>
    <cellStyle name="常规_Sheet4_1_农村低保表_54" xfId="114"/>
    <cellStyle name="常规_Sheet4_1_农村低保统计表_31 2" xfId="115"/>
    <cellStyle name="常规_Sheet4_1_农村低保统计表_32" xfId="116"/>
    <cellStyle name="常规_Sheet4_1_农村低保统计表_32 2" xfId="117"/>
    <cellStyle name="常规_Sheet4_1_农村低保统计表_42 2" xfId="118"/>
    <cellStyle name="常规_Sheet4_1_农村低保统计表_43 2" xfId="119"/>
    <cellStyle name="常规_Sheet4_1_农村低保统计表_46" xfId="120"/>
    <cellStyle name="常规_Sheet4_1_农村低保统计表_46 2" xfId="121"/>
    <cellStyle name="常规_Sheet5_1" xfId="122"/>
    <cellStyle name="常规_Sheet5_1 2" xfId="123"/>
    <cellStyle name="常规_城市低保表1_31" xfId="124"/>
    <cellStyle name="常规_城市低保表1_31 2" xfId="125"/>
    <cellStyle name="常规_城市低保表1_38_Sheet1 2" xfId="126"/>
    <cellStyle name="常规_城市低保表1_40" xfId="127"/>
    <cellStyle name="常规_城市低保表1_40 2" xfId="128"/>
    <cellStyle name="常规_城市低保表1_45" xfId="129"/>
    <cellStyle name="常规_城市低保表1_7 2" xfId="130"/>
    <cellStyle name="常规_农村低保表 2" xfId="131"/>
    <cellStyle name="常规_农村低保统计表_25" xfId="132"/>
    <cellStyle name="常规_农村低保统计表_25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4 2" xfId="143"/>
    <cellStyle name="强调文字颜色 5 2" xfId="144"/>
    <cellStyle name="强调文字颜色 6 2" xfId="145"/>
    <cellStyle name="输入 2" xfId="146"/>
    <cellStyle name="注释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I8" sqref="I8"/>
    </sheetView>
  </sheetViews>
  <sheetFormatPr defaultColWidth="9.00390625" defaultRowHeight="14.25"/>
  <cols>
    <col min="1" max="1" width="8.25390625" style="3" customWidth="1"/>
    <col min="2" max="2" width="7.50390625" style="3" customWidth="1"/>
    <col min="3" max="3" width="5.625" style="144" customWidth="1"/>
    <col min="4" max="4" width="6.00390625" style="3" customWidth="1"/>
    <col min="5" max="6" width="6.75390625" style="3" customWidth="1"/>
    <col min="7" max="7" width="5.875" style="3" customWidth="1"/>
    <col min="8" max="8" width="5.375" style="3" customWidth="1"/>
    <col min="9" max="9" width="7.375" style="3" customWidth="1"/>
    <col min="10" max="10" width="6.50390625" style="3" customWidth="1"/>
    <col min="11" max="11" width="5.25390625" style="3" customWidth="1"/>
    <col min="12" max="12" width="5.875" style="3" customWidth="1"/>
    <col min="13" max="13" width="5.25390625" style="3" customWidth="1"/>
    <col min="14" max="14" width="6.00390625" style="3" customWidth="1"/>
    <col min="15" max="15" width="5.50390625" style="3" customWidth="1"/>
    <col min="16" max="16" width="5.25390625" style="3" customWidth="1"/>
    <col min="17" max="17" width="8.25390625" style="3" customWidth="1"/>
    <col min="18" max="18" width="8.875" style="3" customWidth="1"/>
    <col min="19" max="19" width="7.125" style="3" customWidth="1"/>
    <col min="20" max="20" width="7.25390625" style="3" customWidth="1"/>
    <col min="21" max="21" width="6.25390625" style="3" customWidth="1"/>
    <col min="22" max="16384" width="9.00390625" style="3" customWidth="1"/>
  </cols>
  <sheetData>
    <row r="1" spans="1:21" ht="28.5">
      <c r="A1" s="145" t="s">
        <v>0</v>
      </c>
      <c r="B1" s="145"/>
      <c r="C1" s="146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4.25">
      <c r="A2" s="147" t="s">
        <v>1</v>
      </c>
      <c r="B2" s="147"/>
      <c r="C2" s="148"/>
      <c r="D2" s="147"/>
      <c r="E2" s="149"/>
      <c r="F2" s="150"/>
      <c r="G2" s="150"/>
      <c r="H2" s="150"/>
      <c r="I2" s="198"/>
      <c r="J2" s="199"/>
      <c r="K2" s="199"/>
      <c r="L2" s="199"/>
      <c r="M2" s="199"/>
      <c r="N2" s="199"/>
      <c r="O2" s="200"/>
      <c r="P2" s="200"/>
      <c r="Q2" s="200"/>
      <c r="R2" s="213"/>
      <c r="S2" s="213"/>
      <c r="T2" s="214" t="s">
        <v>2</v>
      </c>
      <c r="U2" s="215"/>
    </row>
    <row r="3" spans="1:21" ht="15.75">
      <c r="A3" s="151" t="s">
        <v>3</v>
      </c>
      <c r="B3" s="152" t="s">
        <v>4</v>
      </c>
      <c r="C3" s="153" t="s">
        <v>5</v>
      </c>
      <c r="D3" s="152" t="s">
        <v>6</v>
      </c>
      <c r="E3" s="154" t="s">
        <v>7</v>
      </c>
      <c r="F3" s="155"/>
      <c r="G3" s="155"/>
      <c r="H3" s="155"/>
      <c r="I3" s="154" t="s">
        <v>8</v>
      </c>
      <c r="J3" s="201" t="s">
        <v>9</v>
      </c>
      <c r="K3" s="201"/>
      <c r="L3" s="201"/>
      <c r="M3" s="201"/>
      <c r="N3" s="201"/>
      <c r="O3" s="201"/>
      <c r="P3" s="201"/>
      <c r="Q3" s="202" t="s">
        <v>10</v>
      </c>
      <c r="R3" s="154" t="s">
        <v>11</v>
      </c>
      <c r="S3" s="154" t="s">
        <v>12</v>
      </c>
      <c r="T3" s="159" t="s">
        <v>13</v>
      </c>
      <c r="U3" s="152" t="s">
        <v>14</v>
      </c>
    </row>
    <row r="4" spans="1:21" ht="14.25">
      <c r="A4" s="151"/>
      <c r="B4" s="152"/>
      <c r="C4" s="153"/>
      <c r="D4" s="152"/>
      <c r="E4" s="156"/>
      <c r="F4" s="155"/>
      <c r="G4" s="155"/>
      <c r="H4" s="155"/>
      <c r="I4" s="156"/>
      <c r="J4" s="202" t="s">
        <v>15</v>
      </c>
      <c r="K4" s="202" t="s">
        <v>16</v>
      </c>
      <c r="L4" s="202"/>
      <c r="M4" s="202"/>
      <c r="N4" s="202"/>
      <c r="O4" s="202" t="s">
        <v>17</v>
      </c>
      <c r="P4" s="202"/>
      <c r="Q4" s="216"/>
      <c r="R4" s="217"/>
      <c r="S4" s="154"/>
      <c r="T4" s="218"/>
      <c r="U4" s="152"/>
    </row>
    <row r="5" spans="1:21" ht="78.75" customHeight="1">
      <c r="A5" s="151"/>
      <c r="B5" s="155"/>
      <c r="C5" s="157"/>
      <c r="D5" s="152"/>
      <c r="E5" s="158" t="s">
        <v>18</v>
      </c>
      <c r="F5" s="159" t="s">
        <v>19</v>
      </c>
      <c r="G5" s="159" t="s">
        <v>20</v>
      </c>
      <c r="H5" s="159" t="s">
        <v>21</v>
      </c>
      <c r="I5" s="203"/>
      <c r="J5" s="202"/>
      <c r="K5" s="204" t="s">
        <v>22</v>
      </c>
      <c r="L5" s="204" t="s">
        <v>23</v>
      </c>
      <c r="M5" s="204" t="s">
        <v>24</v>
      </c>
      <c r="N5" s="204" t="s">
        <v>25</v>
      </c>
      <c r="O5" s="204" t="s">
        <v>26</v>
      </c>
      <c r="P5" s="204" t="s">
        <v>27</v>
      </c>
      <c r="Q5" s="216"/>
      <c r="R5" s="217"/>
      <c r="S5" s="154"/>
      <c r="T5" s="218"/>
      <c r="U5" s="152"/>
    </row>
    <row r="6" spans="1:21" ht="21.75" customHeight="1">
      <c r="A6" s="151" t="s">
        <v>28</v>
      </c>
      <c r="B6" s="160">
        <v>1</v>
      </c>
      <c r="C6" s="161">
        <v>2</v>
      </c>
      <c r="D6" s="160">
        <v>3</v>
      </c>
      <c r="E6" s="162">
        <v>4</v>
      </c>
      <c r="F6" s="160">
        <v>5</v>
      </c>
      <c r="G6" s="160">
        <v>6</v>
      </c>
      <c r="H6" s="160">
        <v>7</v>
      </c>
      <c r="I6" s="162">
        <v>8</v>
      </c>
      <c r="J6" s="205">
        <v>9</v>
      </c>
      <c r="K6" s="205">
        <v>10</v>
      </c>
      <c r="L6" s="205">
        <v>11</v>
      </c>
      <c r="M6" s="205">
        <v>12</v>
      </c>
      <c r="N6" s="205">
        <v>13</v>
      </c>
      <c r="O6" s="205">
        <v>14</v>
      </c>
      <c r="P6" s="205">
        <v>15</v>
      </c>
      <c r="Q6" s="160">
        <v>16</v>
      </c>
      <c r="R6" s="160">
        <v>17</v>
      </c>
      <c r="S6" s="160">
        <v>18</v>
      </c>
      <c r="T6" s="160">
        <v>19</v>
      </c>
      <c r="U6" s="160">
        <v>20</v>
      </c>
    </row>
    <row r="7" spans="1:21" s="141" customFormat="1" ht="21" customHeight="1">
      <c r="A7" s="163" t="s">
        <v>29</v>
      </c>
      <c r="B7" s="164">
        <v>977900</v>
      </c>
      <c r="C7" s="165">
        <f>E7/B7*100</f>
        <v>0.6327845382963493</v>
      </c>
      <c r="D7" s="164">
        <v>3390</v>
      </c>
      <c r="E7" s="166">
        <f aca="true" t="shared" si="0" ref="E7:E26">J7+K7+L7+M7+N7+O7+P7</f>
        <v>6188</v>
      </c>
      <c r="F7" s="164">
        <v>2842</v>
      </c>
      <c r="G7" s="164">
        <v>1408</v>
      </c>
      <c r="H7" s="164">
        <v>539</v>
      </c>
      <c r="I7" s="164">
        <v>50842</v>
      </c>
      <c r="J7" s="164">
        <v>1468</v>
      </c>
      <c r="K7" s="164">
        <v>249</v>
      </c>
      <c r="L7" s="164">
        <v>1524</v>
      </c>
      <c r="M7" s="164">
        <v>153</v>
      </c>
      <c r="N7" s="164">
        <v>1158</v>
      </c>
      <c r="O7" s="164">
        <v>1168</v>
      </c>
      <c r="P7" s="166">
        <v>468</v>
      </c>
      <c r="Q7" s="219">
        <v>214.09879999999998</v>
      </c>
      <c r="R7" s="219">
        <v>1755.3045000000002</v>
      </c>
      <c r="S7" s="165">
        <f aca="true" t="shared" si="1" ref="S7:S26">Q7/E7*10000</f>
        <v>345.9903038138332</v>
      </c>
      <c r="T7" s="165">
        <f aca="true" t="shared" si="2" ref="T7:T26">R7/I7*10000</f>
        <v>345.2469415050549</v>
      </c>
      <c r="U7" s="164">
        <v>520</v>
      </c>
    </row>
    <row r="8" spans="1:21" s="141" customFormat="1" ht="19.5" customHeight="1">
      <c r="A8" s="167" t="s">
        <v>30</v>
      </c>
      <c r="B8" s="168">
        <v>390000</v>
      </c>
      <c r="C8" s="169">
        <f>E8/B8*100</f>
        <v>0.7530769230769231</v>
      </c>
      <c r="D8" s="170">
        <v>1813</v>
      </c>
      <c r="E8" s="171">
        <f t="shared" si="0"/>
        <v>2937</v>
      </c>
      <c r="F8" s="168">
        <v>3560</v>
      </c>
      <c r="G8" s="168">
        <v>1801</v>
      </c>
      <c r="H8" s="168">
        <v>138</v>
      </c>
      <c r="I8" s="179">
        <v>26007</v>
      </c>
      <c r="J8" s="168">
        <v>1052</v>
      </c>
      <c r="K8" s="168">
        <v>6</v>
      </c>
      <c r="L8" s="206">
        <v>41</v>
      </c>
      <c r="M8" s="168">
        <v>628</v>
      </c>
      <c r="N8" s="207"/>
      <c r="O8" s="168">
        <v>893</v>
      </c>
      <c r="P8" s="168">
        <v>317</v>
      </c>
      <c r="Q8" s="220">
        <v>120.93</v>
      </c>
      <c r="R8" s="221">
        <v>1080.28</v>
      </c>
      <c r="S8" s="169">
        <f t="shared" si="1"/>
        <v>411.74668028600615</v>
      </c>
      <c r="T8" s="169">
        <f t="shared" si="2"/>
        <v>415.3804744876379</v>
      </c>
      <c r="U8" s="168">
        <v>590</v>
      </c>
    </row>
    <row r="9" spans="1:21" s="142" customFormat="1" ht="19.5" customHeight="1">
      <c r="A9" s="167" t="s">
        <v>31</v>
      </c>
      <c r="B9" s="172">
        <v>58100</v>
      </c>
      <c r="C9" s="169">
        <f aca="true" t="shared" si="3" ref="C9:C26">E9/B9*100</f>
        <v>6.819277108433735</v>
      </c>
      <c r="D9" s="172">
        <v>1580</v>
      </c>
      <c r="E9" s="171">
        <f t="shared" si="0"/>
        <v>3962</v>
      </c>
      <c r="F9" s="173">
        <v>2457</v>
      </c>
      <c r="G9" s="173">
        <v>190</v>
      </c>
      <c r="H9" s="173">
        <v>44</v>
      </c>
      <c r="I9" s="181">
        <v>32355</v>
      </c>
      <c r="J9" s="173">
        <v>1553</v>
      </c>
      <c r="K9" s="173">
        <v>87</v>
      </c>
      <c r="L9" s="173">
        <v>502</v>
      </c>
      <c r="M9" s="173">
        <v>174</v>
      </c>
      <c r="N9" s="173">
        <v>795</v>
      </c>
      <c r="O9" s="173">
        <v>819</v>
      </c>
      <c r="P9" s="173">
        <v>32</v>
      </c>
      <c r="Q9" s="222">
        <v>123.86</v>
      </c>
      <c r="R9" s="223">
        <v>1011.78</v>
      </c>
      <c r="S9" s="169">
        <f t="shared" si="1"/>
        <v>312.6198889449773</v>
      </c>
      <c r="T9" s="169">
        <f t="shared" si="2"/>
        <v>312.712100139082</v>
      </c>
      <c r="U9" s="224">
        <v>420</v>
      </c>
    </row>
    <row r="10" spans="1:21" s="141" customFormat="1" ht="19.5" customHeight="1">
      <c r="A10" s="167" t="s">
        <v>32</v>
      </c>
      <c r="B10" s="174">
        <v>120410</v>
      </c>
      <c r="C10" s="169">
        <f t="shared" si="3"/>
        <v>2.1360352130221743</v>
      </c>
      <c r="D10" s="170">
        <v>1522</v>
      </c>
      <c r="E10" s="171">
        <f t="shared" si="0"/>
        <v>2572</v>
      </c>
      <c r="F10" s="170">
        <v>2040</v>
      </c>
      <c r="G10" s="170">
        <v>183</v>
      </c>
      <c r="H10" s="170">
        <v>96</v>
      </c>
      <c r="I10" s="181">
        <v>21167</v>
      </c>
      <c r="J10" s="170">
        <v>1143</v>
      </c>
      <c r="K10" s="170">
        <v>20</v>
      </c>
      <c r="L10" s="170">
        <v>830</v>
      </c>
      <c r="M10" s="170">
        <v>101</v>
      </c>
      <c r="N10" s="170">
        <v>193</v>
      </c>
      <c r="O10" s="170">
        <v>165</v>
      </c>
      <c r="P10" s="170">
        <v>120</v>
      </c>
      <c r="Q10" s="225">
        <v>89.7367</v>
      </c>
      <c r="R10" s="226">
        <v>749.47</v>
      </c>
      <c r="S10" s="169">
        <f t="shared" si="1"/>
        <v>348.8985225505443</v>
      </c>
      <c r="T10" s="169">
        <f t="shared" si="2"/>
        <v>354.0747389804885</v>
      </c>
      <c r="U10" s="224">
        <v>420</v>
      </c>
    </row>
    <row r="11" spans="1:21" s="141" customFormat="1" ht="19.5" customHeight="1">
      <c r="A11" s="167" t="s">
        <v>33</v>
      </c>
      <c r="B11" s="175">
        <v>150000</v>
      </c>
      <c r="C11" s="169">
        <f t="shared" si="3"/>
        <v>1.5986666666666667</v>
      </c>
      <c r="D11" s="175">
        <v>1353</v>
      </c>
      <c r="E11" s="171">
        <f t="shared" si="0"/>
        <v>2398</v>
      </c>
      <c r="F11" s="175">
        <v>880</v>
      </c>
      <c r="G11" s="176">
        <v>240</v>
      </c>
      <c r="H11" s="176">
        <v>70</v>
      </c>
      <c r="I11" s="175">
        <v>21288</v>
      </c>
      <c r="J11" s="176">
        <v>490</v>
      </c>
      <c r="K11" s="176">
        <v>30</v>
      </c>
      <c r="L11" s="176">
        <v>900</v>
      </c>
      <c r="M11" s="176">
        <v>50</v>
      </c>
      <c r="N11" s="176">
        <v>88</v>
      </c>
      <c r="O11" s="176">
        <v>430</v>
      </c>
      <c r="P11" s="176">
        <v>410</v>
      </c>
      <c r="Q11" s="226">
        <v>85.7</v>
      </c>
      <c r="R11" s="226">
        <v>793.2923</v>
      </c>
      <c r="S11" s="169">
        <f t="shared" si="1"/>
        <v>357.38115095913264</v>
      </c>
      <c r="T11" s="169">
        <f t="shared" si="2"/>
        <v>372.6476418639609</v>
      </c>
      <c r="U11" s="175">
        <v>420</v>
      </c>
    </row>
    <row r="12" spans="1:21" s="141" customFormat="1" ht="19.5" customHeight="1">
      <c r="A12" s="177" t="s">
        <v>34</v>
      </c>
      <c r="B12" s="178">
        <v>453908</v>
      </c>
      <c r="C12" s="169">
        <f t="shared" si="3"/>
        <v>1.5296051182177888</v>
      </c>
      <c r="D12" s="179">
        <v>3056</v>
      </c>
      <c r="E12" s="171">
        <f t="shared" si="0"/>
        <v>6943</v>
      </c>
      <c r="F12" s="178">
        <v>3021</v>
      </c>
      <c r="G12" s="178">
        <v>1322</v>
      </c>
      <c r="H12" s="180">
        <v>0</v>
      </c>
      <c r="I12" s="179">
        <v>54604</v>
      </c>
      <c r="J12" s="179">
        <v>602</v>
      </c>
      <c r="K12" s="208">
        <v>4</v>
      </c>
      <c r="L12" s="208">
        <v>484</v>
      </c>
      <c r="M12" s="208">
        <v>0</v>
      </c>
      <c r="N12" s="208">
        <v>4148</v>
      </c>
      <c r="O12" s="179">
        <v>80</v>
      </c>
      <c r="P12" s="179">
        <v>1625</v>
      </c>
      <c r="Q12" s="227">
        <v>227.664</v>
      </c>
      <c r="R12" s="228">
        <v>1788.073</v>
      </c>
      <c r="S12" s="169">
        <f t="shared" si="1"/>
        <v>327.9043641077344</v>
      </c>
      <c r="T12" s="169">
        <f t="shared" si="2"/>
        <v>327.46190755256026</v>
      </c>
      <c r="U12" s="178">
        <v>420</v>
      </c>
    </row>
    <row r="13" spans="1:21" s="141" customFormat="1" ht="19.5" customHeight="1">
      <c r="A13" s="177" t="s">
        <v>35</v>
      </c>
      <c r="B13" s="170">
        <v>189662</v>
      </c>
      <c r="C13" s="169">
        <f t="shared" si="3"/>
        <v>3.4835655007328823</v>
      </c>
      <c r="D13" s="181">
        <v>4411</v>
      </c>
      <c r="E13" s="171">
        <f t="shared" si="0"/>
        <v>6607</v>
      </c>
      <c r="F13" s="170">
        <v>5874</v>
      </c>
      <c r="G13" s="170">
        <v>261</v>
      </c>
      <c r="H13" s="170">
        <v>227</v>
      </c>
      <c r="I13" s="181">
        <v>52882</v>
      </c>
      <c r="J13" s="170">
        <v>49</v>
      </c>
      <c r="K13" s="170">
        <v>353</v>
      </c>
      <c r="L13" s="170">
        <v>2170</v>
      </c>
      <c r="M13" s="170">
        <v>2482</v>
      </c>
      <c r="N13" s="170">
        <v>948</v>
      </c>
      <c r="O13" s="170">
        <v>192</v>
      </c>
      <c r="P13" s="170">
        <v>413</v>
      </c>
      <c r="Q13" s="223">
        <v>217.51</v>
      </c>
      <c r="R13" s="223">
        <v>1740.82</v>
      </c>
      <c r="S13" s="169">
        <f t="shared" si="1"/>
        <v>329.2114424095656</v>
      </c>
      <c r="T13" s="169">
        <f t="shared" si="2"/>
        <v>329.18951628153246</v>
      </c>
      <c r="U13" s="178">
        <v>420</v>
      </c>
    </row>
    <row r="14" spans="1:21" s="141" customFormat="1" ht="19.5" customHeight="1">
      <c r="A14" s="167" t="s">
        <v>36</v>
      </c>
      <c r="B14" s="174">
        <v>123065</v>
      </c>
      <c r="C14" s="169">
        <f t="shared" si="3"/>
        <v>3.1617437939300372</v>
      </c>
      <c r="D14" s="170">
        <v>1840</v>
      </c>
      <c r="E14" s="171">
        <f t="shared" si="0"/>
        <v>3891</v>
      </c>
      <c r="F14" s="170">
        <v>1815</v>
      </c>
      <c r="G14" s="170">
        <v>376</v>
      </c>
      <c r="H14" s="170">
        <v>55</v>
      </c>
      <c r="I14" s="171">
        <v>31132</v>
      </c>
      <c r="J14" s="170">
        <v>685</v>
      </c>
      <c r="K14" s="170">
        <v>0</v>
      </c>
      <c r="L14" s="170">
        <v>708</v>
      </c>
      <c r="M14" s="170">
        <v>0</v>
      </c>
      <c r="N14" s="170">
        <v>1981</v>
      </c>
      <c r="O14" s="170">
        <v>274</v>
      </c>
      <c r="P14" s="170">
        <v>243</v>
      </c>
      <c r="Q14" s="225">
        <v>138.54</v>
      </c>
      <c r="R14" s="229">
        <v>1103.68</v>
      </c>
      <c r="S14" s="169">
        <f t="shared" si="1"/>
        <v>356.05242868157285</v>
      </c>
      <c r="T14" s="169">
        <f t="shared" si="2"/>
        <v>354.5162533727355</v>
      </c>
      <c r="U14" s="230">
        <v>420</v>
      </c>
    </row>
    <row r="15" spans="1:21" s="141" customFormat="1" ht="19.5" customHeight="1">
      <c r="A15" s="167" t="s">
        <v>37</v>
      </c>
      <c r="B15" s="174">
        <v>95511</v>
      </c>
      <c r="C15" s="169">
        <f t="shared" si="3"/>
        <v>2.350514600412518</v>
      </c>
      <c r="D15" s="170">
        <v>1078</v>
      </c>
      <c r="E15" s="171">
        <f t="shared" si="0"/>
        <v>2245</v>
      </c>
      <c r="F15" s="170">
        <v>958</v>
      </c>
      <c r="G15" s="170">
        <v>235</v>
      </c>
      <c r="H15" s="170">
        <v>157</v>
      </c>
      <c r="I15" s="175">
        <v>20103</v>
      </c>
      <c r="J15" s="170">
        <v>146</v>
      </c>
      <c r="K15" s="170">
        <v>0</v>
      </c>
      <c r="L15" s="170">
        <v>770</v>
      </c>
      <c r="M15" s="170">
        <v>345</v>
      </c>
      <c r="N15" s="170">
        <v>457</v>
      </c>
      <c r="O15" s="170">
        <v>357</v>
      </c>
      <c r="P15" s="170">
        <v>170</v>
      </c>
      <c r="Q15" s="225">
        <v>83.8</v>
      </c>
      <c r="R15" s="226">
        <v>748.28</v>
      </c>
      <c r="S15" s="169">
        <f t="shared" si="1"/>
        <v>373.27394209354117</v>
      </c>
      <c r="T15" s="169">
        <f t="shared" si="2"/>
        <v>372.2230512858777</v>
      </c>
      <c r="U15" s="224">
        <v>420</v>
      </c>
    </row>
    <row r="16" spans="1:21" s="142" customFormat="1" ht="19.5" customHeight="1">
      <c r="A16" s="167" t="s">
        <v>38</v>
      </c>
      <c r="B16" s="174">
        <v>107681</v>
      </c>
      <c r="C16" s="169">
        <f t="shared" si="3"/>
        <v>3.376640261513173</v>
      </c>
      <c r="D16" s="182">
        <v>1604</v>
      </c>
      <c r="E16" s="171">
        <f t="shared" si="0"/>
        <v>3636</v>
      </c>
      <c r="F16" s="182">
        <v>1421</v>
      </c>
      <c r="G16" s="182">
        <v>316</v>
      </c>
      <c r="H16" s="182"/>
      <c r="I16" s="182">
        <v>29421</v>
      </c>
      <c r="J16" s="182">
        <v>249</v>
      </c>
      <c r="K16" s="182"/>
      <c r="L16" s="182">
        <v>709</v>
      </c>
      <c r="M16" s="182">
        <v>238</v>
      </c>
      <c r="N16" s="182">
        <v>1246</v>
      </c>
      <c r="O16" s="182">
        <v>1048</v>
      </c>
      <c r="P16" s="182">
        <v>146</v>
      </c>
      <c r="Q16" s="231">
        <v>133.116</v>
      </c>
      <c r="R16" s="231">
        <v>1076.935</v>
      </c>
      <c r="S16" s="169">
        <f t="shared" si="1"/>
        <v>366.10561056105615</v>
      </c>
      <c r="T16" s="169">
        <f t="shared" si="2"/>
        <v>366.04296250977194</v>
      </c>
      <c r="U16" s="224">
        <v>420</v>
      </c>
    </row>
    <row r="17" spans="1:21" s="1" customFormat="1" ht="19.5" customHeight="1">
      <c r="A17" s="167" t="s">
        <v>39</v>
      </c>
      <c r="B17" s="174">
        <v>185500</v>
      </c>
      <c r="C17" s="169">
        <f t="shared" si="3"/>
        <v>2.861455525606469</v>
      </c>
      <c r="D17" s="181">
        <v>2619</v>
      </c>
      <c r="E17" s="171">
        <f t="shared" si="0"/>
        <v>5308</v>
      </c>
      <c r="F17" s="183">
        <v>1710</v>
      </c>
      <c r="G17" s="183">
        <v>502</v>
      </c>
      <c r="H17" s="183">
        <v>307</v>
      </c>
      <c r="I17" s="182">
        <v>42476</v>
      </c>
      <c r="J17" s="183">
        <v>370</v>
      </c>
      <c r="K17" s="183"/>
      <c r="L17" s="183">
        <v>562</v>
      </c>
      <c r="M17" s="183">
        <v>94</v>
      </c>
      <c r="N17" s="183">
        <v>3528</v>
      </c>
      <c r="O17" s="183">
        <v>492</v>
      </c>
      <c r="P17" s="183">
        <v>262</v>
      </c>
      <c r="Q17" s="223">
        <v>199.44</v>
      </c>
      <c r="R17" s="223">
        <v>1639.69</v>
      </c>
      <c r="S17" s="169">
        <f t="shared" si="1"/>
        <v>375.73474001507157</v>
      </c>
      <c r="T17" s="169">
        <f t="shared" si="2"/>
        <v>386.02740371033053</v>
      </c>
      <c r="U17" s="224">
        <v>420</v>
      </c>
    </row>
    <row r="18" spans="1:21" s="1" customFormat="1" ht="19.5" customHeight="1">
      <c r="A18" s="167" t="s">
        <v>40</v>
      </c>
      <c r="B18" s="170">
        <v>143913</v>
      </c>
      <c r="C18" s="169">
        <f t="shared" si="3"/>
        <v>1.8858615969370385</v>
      </c>
      <c r="D18" s="184">
        <v>1326</v>
      </c>
      <c r="E18" s="171">
        <f t="shared" si="0"/>
        <v>2714</v>
      </c>
      <c r="F18" s="170">
        <v>1616</v>
      </c>
      <c r="G18" s="170">
        <v>226</v>
      </c>
      <c r="H18" s="170">
        <v>502</v>
      </c>
      <c r="I18" s="182">
        <v>21106</v>
      </c>
      <c r="J18" s="209">
        <v>380</v>
      </c>
      <c r="K18" s="209">
        <v>163</v>
      </c>
      <c r="L18" s="209">
        <v>297</v>
      </c>
      <c r="M18" s="209">
        <v>598</v>
      </c>
      <c r="N18" s="209">
        <v>516</v>
      </c>
      <c r="O18" s="209">
        <v>570</v>
      </c>
      <c r="P18" s="209">
        <v>190</v>
      </c>
      <c r="Q18" s="223">
        <v>92.62</v>
      </c>
      <c r="R18" s="223">
        <v>721.36</v>
      </c>
      <c r="S18" s="169">
        <f t="shared" si="1"/>
        <v>341.2675018422992</v>
      </c>
      <c r="T18" s="169">
        <f t="shared" si="2"/>
        <v>341.77958874253767</v>
      </c>
      <c r="U18" s="224">
        <v>420</v>
      </c>
    </row>
    <row r="19" spans="1:21" s="1" customFormat="1" ht="19.5" customHeight="1">
      <c r="A19" s="167" t="s">
        <v>41</v>
      </c>
      <c r="B19" s="170">
        <v>106000</v>
      </c>
      <c r="C19" s="169">
        <f t="shared" si="3"/>
        <v>6.170754716981132</v>
      </c>
      <c r="D19" s="170">
        <v>2418</v>
      </c>
      <c r="E19" s="171">
        <f t="shared" si="0"/>
        <v>6541</v>
      </c>
      <c r="F19" s="170">
        <v>2982</v>
      </c>
      <c r="G19" s="170">
        <v>1463</v>
      </c>
      <c r="H19" s="170">
        <v>50</v>
      </c>
      <c r="I19" s="210">
        <v>53033</v>
      </c>
      <c r="J19" s="170">
        <v>2415</v>
      </c>
      <c r="K19" s="170">
        <v>715</v>
      </c>
      <c r="L19" s="170">
        <v>205</v>
      </c>
      <c r="M19" s="170">
        <v>1231</v>
      </c>
      <c r="N19" s="170">
        <v>701</v>
      </c>
      <c r="O19" s="170">
        <v>1204</v>
      </c>
      <c r="P19" s="170">
        <v>70</v>
      </c>
      <c r="Q19" s="225">
        <v>212.48</v>
      </c>
      <c r="R19" s="228">
        <v>1729.79</v>
      </c>
      <c r="S19" s="169">
        <f t="shared" si="1"/>
        <v>324.8432961320899</v>
      </c>
      <c r="T19" s="169">
        <f t="shared" si="2"/>
        <v>326.1723832330813</v>
      </c>
      <c r="U19" s="224">
        <v>420</v>
      </c>
    </row>
    <row r="20" spans="1:21" s="1" customFormat="1" ht="19.5" customHeight="1">
      <c r="A20" s="167" t="s">
        <v>42</v>
      </c>
      <c r="B20" s="185">
        <v>149148</v>
      </c>
      <c r="C20" s="169">
        <f t="shared" si="3"/>
        <v>4.516989835599539</v>
      </c>
      <c r="D20" s="185">
        <v>3452</v>
      </c>
      <c r="E20" s="171">
        <f t="shared" si="0"/>
        <v>6737</v>
      </c>
      <c r="F20" s="185">
        <v>3171</v>
      </c>
      <c r="G20" s="185">
        <v>57</v>
      </c>
      <c r="H20" s="185">
        <v>0</v>
      </c>
      <c r="I20" s="185">
        <v>49841</v>
      </c>
      <c r="J20" s="185">
        <v>254</v>
      </c>
      <c r="K20" s="185">
        <v>14</v>
      </c>
      <c r="L20" s="211">
        <v>28</v>
      </c>
      <c r="M20" s="185">
        <v>1</v>
      </c>
      <c r="N20" s="212">
        <v>5949</v>
      </c>
      <c r="O20" s="185">
        <v>100</v>
      </c>
      <c r="P20" s="185">
        <v>391</v>
      </c>
      <c r="Q20" s="232">
        <v>238.19</v>
      </c>
      <c r="R20" s="232">
        <v>1848.6</v>
      </c>
      <c r="S20" s="169">
        <f t="shared" si="1"/>
        <v>353.55499480480927</v>
      </c>
      <c r="T20" s="169">
        <f t="shared" si="2"/>
        <v>370.8994602837021</v>
      </c>
      <c r="U20" s="185">
        <v>420</v>
      </c>
    </row>
    <row r="21" spans="1:21" s="1" customFormat="1" ht="19.5" customHeight="1">
      <c r="A21" s="167" t="s">
        <v>43</v>
      </c>
      <c r="B21" s="186">
        <v>98158</v>
      </c>
      <c r="C21" s="169">
        <f t="shared" si="3"/>
        <v>6.643370891827462</v>
      </c>
      <c r="D21" s="173">
        <v>2431</v>
      </c>
      <c r="E21" s="171">
        <f t="shared" si="0"/>
        <v>6521</v>
      </c>
      <c r="F21" s="173">
        <v>3115</v>
      </c>
      <c r="G21" s="173">
        <v>365</v>
      </c>
      <c r="H21" s="173">
        <v>30</v>
      </c>
      <c r="I21" s="181">
        <v>52132</v>
      </c>
      <c r="J21" s="173">
        <v>510</v>
      </c>
      <c r="K21" s="173">
        <v>29</v>
      </c>
      <c r="L21" s="173">
        <v>1386</v>
      </c>
      <c r="M21" s="173">
        <v>543</v>
      </c>
      <c r="N21" s="173">
        <v>2490</v>
      </c>
      <c r="O21" s="173">
        <v>1443</v>
      </c>
      <c r="P21" s="173">
        <v>120</v>
      </c>
      <c r="Q21" s="233">
        <v>134.55</v>
      </c>
      <c r="R21" s="223">
        <v>1022.31</v>
      </c>
      <c r="S21" s="169">
        <f t="shared" si="1"/>
        <v>206.33338445023773</v>
      </c>
      <c r="T21" s="169">
        <f t="shared" si="2"/>
        <v>196.10028389472876</v>
      </c>
      <c r="U21" s="224">
        <v>420</v>
      </c>
    </row>
    <row r="22" spans="1:21" s="141" customFormat="1" ht="19.5" customHeight="1">
      <c r="A22" s="167" t="s">
        <v>44</v>
      </c>
      <c r="B22" s="187">
        <v>82985</v>
      </c>
      <c r="C22" s="169">
        <f t="shared" si="3"/>
        <v>4.111586431282762</v>
      </c>
      <c r="D22" s="187">
        <v>1272</v>
      </c>
      <c r="E22" s="171">
        <f t="shared" si="0"/>
        <v>3412</v>
      </c>
      <c r="F22" s="187">
        <v>1553</v>
      </c>
      <c r="G22" s="187">
        <v>320</v>
      </c>
      <c r="H22" s="187">
        <v>34</v>
      </c>
      <c r="I22" s="187">
        <v>29381</v>
      </c>
      <c r="J22" s="187">
        <v>174</v>
      </c>
      <c r="K22" s="187">
        <v>0</v>
      </c>
      <c r="L22" s="187">
        <v>1313</v>
      </c>
      <c r="M22" s="187">
        <v>63</v>
      </c>
      <c r="N22" s="187">
        <v>1122</v>
      </c>
      <c r="O22" s="187">
        <v>642</v>
      </c>
      <c r="P22" s="187">
        <v>98</v>
      </c>
      <c r="Q22" s="231">
        <v>99.4914</v>
      </c>
      <c r="R22" s="231">
        <v>868.01</v>
      </c>
      <c r="S22" s="169">
        <f t="shared" si="1"/>
        <v>291.59261430246187</v>
      </c>
      <c r="T22" s="169">
        <f t="shared" si="2"/>
        <v>295.4324223137402</v>
      </c>
      <c r="U22" s="187">
        <v>420</v>
      </c>
    </row>
    <row r="23" spans="1:21" s="1" customFormat="1" ht="19.5" customHeight="1">
      <c r="A23" s="167" t="s">
        <v>45</v>
      </c>
      <c r="B23" s="188">
        <v>79847</v>
      </c>
      <c r="C23" s="169">
        <f t="shared" si="3"/>
        <v>3.107192505667088</v>
      </c>
      <c r="D23" s="173">
        <v>1154</v>
      </c>
      <c r="E23" s="171">
        <f t="shared" si="0"/>
        <v>2481</v>
      </c>
      <c r="F23" s="173">
        <v>1050</v>
      </c>
      <c r="G23" s="173">
        <v>357</v>
      </c>
      <c r="H23" s="173">
        <v>14</v>
      </c>
      <c r="I23" s="181">
        <v>20038</v>
      </c>
      <c r="J23" s="173">
        <v>155</v>
      </c>
      <c r="K23" s="173">
        <v>103</v>
      </c>
      <c r="L23" s="173">
        <v>402</v>
      </c>
      <c r="M23" s="173">
        <v>709</v>
      </c>
      <c r="N23" s="173">
        <v>729</v>
      </c>
      <c r="O23" s="173">
        <v>301</v>
      </c>
      <c r="P23" s="173">
        <v>82</v>
      </c>
      <c r="Q23" s="233">
        <v>77.56</v>
      </c>
      <c r="R23" s="233">
        <v>635.95</v>
      </c>
      <c r="S23" s="169">
        <f t="shared" si="1"/>
        <v>312.6158806932688</v>
      </c>
      <c r="T23" s="169">
        <f t="shared" si="2"/>
        <v>317.3719932128955</v>
      </c>
      <c r="U23" s="224">
        <v>420</v>
      </c>
    </row>
    <row r="24" spans="1:21" s="1" customFormat="1" ht="19.5" customHeight="1">
      <c r="A24" s="167" t="s">
        <v>46</v>
      </c>
      <c r="B24" s="182">
        <v>108196</v>
      </c>
      <c r="C24" s="169">
        <f t="shared" si="3"/>
        <v>3.605493733594588</v>
      </c>
      <c r="D24" s="182">
        <v>1532</v>
      </c>
      <c r="E24" s="171">
        <f t="shared" si="0"/>
        <v>3901</v>
      </c>
      <c r="F24" s="182">
        <v>1686</v>
      </c>
      <c r="G24" s="182">
        <v>323</v>
      </c>
      <c r="H24" s="182">
        <v>0</v>
      </c>
      <c r="I24" s="181">
        <v>31862</v>
      </c>
      <c r="J24" s="182">
        <v>243</v>
      </c>
      <c r="K24" s="182">
        <v>53</v>
      </c>
      <c r="L24" s="182">
        <v>0</v>
      </c>
      <c r="M24" s="182">
        <v>1</v>
      </c>
      <c r="N24" s="182">
        <v>3133</v>
      </c>
      <c r="O24" s="182">
        <v>133</v>
      </c>
      <c r="P24" s="182">
        <v>338</v>
      </c>
      <c r="Q24" s="231">
        <v>107.16</v>
      </c>
      <c r="R24" s="231">
        <v>851.06</v>
      </c>
      <c r="S24" s="169">
        <f t="shared" si="1"/>
        <v>274.69879518072287</v>
      </c>
      <c r="T24" s="169">
        <f t="shared" si="2"/>
        <v>267.1081539137531</v>
      </c>
      <c r="U24" s="182">
        <v>420</v>
      </c>
    </row>
    <row r="25" spans="1:21" s="143" customFormat="1" ht="19.5" customHeight="1">
      <c r="A25" s="167" t="s">
        <v>47</v>
      </c>
      <c r="B25" s="174">
        <v>51578</v>
      </c>
      <c r="C25" s="169">
        <f t="shared" si="3"/>
        <v>0.7580751483190508</v>
      </c>
      <c r="D25" s="189">
        <v>155</v>
      </c>
      <c r="E25" s="171">
        <f t="shared" si="0"/>
        <v>391</v>
      </c>
      <c r="F25" s="189">
        <v>160</v>
      </c>
      <c r="G25" s="189">
        <v>62</v>
      </c>
      <c r="H25" s="189">
        <v>2</v>
      </c>
      <c r="I25" s="189">
        <v>2980</v>
      </c>
      <c r="J25" s="189">
        <v>0</v>
      </c>
      <c r="K25" s="189">
        <v>0</v>
      </c>
      <c r="L25" s="189">
        <v>0</v>
      </c>
      <c r="M25" s="189">
        <v>277</v>
      </c>
      <c r="N25" s="189">
        <v>0</v>
      </c>
      <c r="O25" s="189">
        <v>61</v>
      </c>
      <c r="P25" s="189">
        <v>53</v>
      </c>
      <c r="Q25" s="225">
        <v>10.069</v>
      </c>
      <c r="R25" s="225">
        <v>74.279</v>
      </c>
      <c r="S25" s="169">
        <f t="shared" si="1"/>
        <v>257.51918158567776</v>
      </c>
      <c r="T25" s="169">
        <f t="shared" si="2"/>
        <v>249.25838926174498</v>
      </c>
      <c r="U25" s="189">
        <v>420</v>
      </c>
    </row>
    <row r="26" spans="1:21" s="1" customFormat="1" ht="19.5" customHeight="1">
      <c r="A26" s="167" t="s">
        <v>48</v>
      </c>
      <c r="B26" s="182">
        <f aca="true" t="shared" si="4" ref="B26:R26">B7+B8+B9+B10+B11+B12+B13+B14+B15+B16+B17+B19+B18+B20+B21+B22+B23+B24+B25</f>
        <v>3671562</v>
      </c>
      <c r="C26" s="169">
        <f t="shared" si="3"/>
        <v>2.1621587760195795</v>
      </c>
      <c r="D26" s="190">
        <f aca="true" t="shared" si="5" ref="D26:I26">SUM(D7:D25)</f>
        <v>38006</v>
      </c>
      <c r="E26" s="171">
        <f t="shared" si="0"/>
        <v>79385</v>
      </c>
      <c r="F26" s="190">
        <f>F7+F8+F9+F10+F11+F12+F13+F14+F15+F16+F17+F19+F18+F20+F21+F22+F23+F24+F25</f>
        <v>41911</v>
      </c>
      <c r="G26" s="190">
        <f>G7+G8+G9+G10+G11+G12+G13+G14+G15+G16+G17+G19+G18+G20+G21+G22+G23+G24+G25</f>
        <v>10007</v>
      </c>
      <c r="H26" s="190">
        <f t="shared" si="5"/>
        <v>2265</v>
      </c>
      <c r="I26" s="190">
        <f t="shared" si="5"/>
        <v>642650</v>
      </c>
      <c r="J26" s="190">
        <f t="shared" si="4"/>
        <v>11938</v>
      </c>
      <c r="K26" s="190">
        <f t="shared" si="4"/>
        <v>1826</v>
      </c>
      <c r="L26" s="190">
        <f t="shared" si="4"/>
        <v>12831</v>
      </c>
      <c r="M26" s="190">
        <f t="shared" si="4"/>
        <v>7688</v>
      </c>
      <c r="N26" s="190">
        <f t="shared" si="4"/>
        <v>29182</v>
      </c>
      <c r="O26" s="190">
        <f t="shared" si="4"/>
        <v>10372</v>
      </c>
      <c r="P26" s="190">
        <f t="shared" si="4"/>
        <v>5548</v>
      </c>
      <c r="Q26" s="234">
        <f t="shared" si="4"/>
        <v>2606.5159</v>
      </c>
      <c r="R26" s="226">
        <f t="shared" si="4"/>
        <v>21238.9638</v>
      </c>
      <c r="S26" s="169">
        <f t="shared" si="1"/>
        <v>328.3385904138061</v>
      </c>
      <c r="T26" s="169">
        <f t="shared" si="2"/>
        <v>330.49037267563995</v>
      </c>
      <c r="U26" s="224">
        <v>365</v>
      </c>
    </row>
    <row r="27" spans="1:21" ht="14.25">
      <c r="A27" s="191" t="s">
        <v>49</v>
      </c>
      <c r="B27" s="191"/>
      <c r="C27" s="192"/>
      <c r="D27" s="193" t="s">
        <v>50</v>
      </c>
      <c r="E27" s="193"/>
      <c r="F27" s="193"/>
      <c r="G27" s="193"/>
      <c r="H27" s="193" t="s">
        <v>51</v>
      </c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1:21" ht="14.25" customHeight="1">
      <c r="A28" s="194"/>
      <c r="B28" s="194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</row>
    <row r="29" spans="1:21" ht="14.25">
      <c r="A29" s="194"/>
      <c r="B29" s="194"/>
      <c r="C29" s="195"/>
      <c r="D29" s="194"/>
      <c r="E29" s="43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</row>
    <row r="30" spans="1:21" ht="14.25">
      <c r="A30" s="195"/>
      <c r="B30" s="194"/>
      <c r="C30" s="195"/>
      <c r="D30" s="194"/>
      <c r="E30" s="43"/>
      <c r="I30" s="43"/>
      <c r="R30" s="43"/>
      <c r="S30" s="43" t="s">
        <v>52</v>
      </c>
      <c r="U30" s="197"/>
    </row>
    <row r="35" ht="14.25">
      <c r="N35" s="3" t="s">
        <v>53</v>
      </c>
    </row>
  </sheetData>
  <sheetProtection/>
  <mergeCells count="22">
    <mergeCell ref="A1:U1"/>
    <mergeCell ref="A2:E2"/>
    <mergeCell ref="J3:P3"/>
    <mergeCell ref="K4:N4"/>
    <mergeCell ref="O4:P4"/>
    <mergeCell ref="A27:C27"/>
    <mergeCell ref="D27:F27"/>
    <mergeCell ref="H27:U27"/>
    <mergeCell ref="D28:U28"/>
    <mergeCell ref="H29:U29"/>
    <mergeCell ref="A3:A5"/>
    <mergeCell ref="B3:B5"/>
    <mergeCell ref="C3:C5"/>
    <mergeCell ref="D3:D5"/>
    <mergeCell ref="I3:I5"/>
    <mergeCell ref="J4:J5"/>
    <mergeCell ref="Q3:Q5"/>
    <mergeCell ref="R3:R5"/>
    <mergeCell ref="S3:S5"/>
    <mergeCell ref="T3:T5"/>
    <mergeCell ref="U3:U5"/>
    <mergeCell ref="E3:H4"/>
  </mergeCells>
  <printOptions/>
  <pageMargins left="0.51" right="0.08" top="0.39" bottom="0.35" header="0.28" footer="0.2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9"/>
  <sheetViews>
    <sheetView workbookViewId="0" topLeftCell="A1">
      <selection activeCell="A7" sqref="A7:U7"/>
    </sheetView>
  </sheetViews>
  <sheetFormatPr defaultColWidth="9.00390625" defaultRowHeight="14.25"/>
  <cols>
    <col min="1" max="1" width="8.125" style="46" customWidth="1"/>
    <col min="2" max="2" width="7.625" style="46" customWidth="1"/>
    <col min="3" max="3" width="5.50390625" style="46" customWidth="1"/>
    <col min="4" max="4" width="6.75390625" style="46" customWidth="1"/>
    <col min="5" max="5" width="6.25390625" style="46" customWidth="1"/>
    <col min="6" max="6" width="6.625" style="46" customWidth="1"/>
    <col min="7" max="7" width="7.625" style="46" customWidth="1"/>
    <col min="8" max="8" width="6.125" style="46" customWidth="1"/>
    <col min="9" max="9" width="7.00390625" style="46" customWidth="1"/>
    <col min="10" max="10" width="7.25390625" style="46" customWidth="1"/>
    <col min="11" max="11" width="6.75390625" style="46" customWidth="1"/>
    <col min="12" max="12" width="6.625" style="46" customWidth="1"/>
    <col min="13" max="13" width="7.125" style="46" customWidth="1"/>
    <col min="14" max="14" width="6.50390625" style="46" customWidth="1"/>
    <col min="15" max="15" width="7.375" style="46" customWidth="1"/>
    <col min="16" max="16" width="8.00390625" style="46" customWidth="1"/>
    <col min="17" max="18" width="7.25390625" style="46" customWidth="1"/>
    <col min="19" max="19" width="4.875" style="46" customWidth="1"/>
    <col min="20" max="20" width="7.75390625" style="46" customWidth="1"/>
    <col min="21" max="21" width="8.50390625" style="46" customWidth="1"/>
    <col min="22" max="63" width="9.00390625" style="46" customWidth="1"/>
    <col min="64" max="84" width="9.00390625" style="47" customWidth="1"/>
    <col min="85" max="249" width="9.00390625" style="43" customWidth="1"/>
    <col min="250" max="253" width="9.00390625" style="3" customWidth="1"/>
  </cols>
  <sheetData>
    <row r="1" spans="1:84" s="43" customFormat="1" ht="25.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</row>
    <row r="2" spans="1:84" s="43" customFormat="1" ht="22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1:84" s="43" customFormat="1" ht="14.25">
      <c r="A3" s="50" t="s">
        <v>55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1:249" s="44" customFormat="1" ht="16.5" customHeight="1">
      <c r="A4" s="52" t="s">
        <v>56</v>
      </c>
      <c r="B4" s="53" t="s">
        <v>57</v>
      </c>
      <c r="C4" s="53" t="s">
        <v>58</v>
      </c>
      <c r="D4" s="54" t="s">
        <v>59</v>
      </c>
      <c r="E4" s="54" t="s">
        <v>60</v>
      </c>
      <c r="F4" s="55" t="s">
        <v>61</v>
      </c>
      <c r="G4" s="55"/>
      <c r="H4" s="55"/>
      <c r="I4" s="55"/>
      <c r="J4" s="55"/>
      <c r="K4" s="55"/>
      <c r="L4" s="55"/>
      <c r="M4" s="55"/>
      <c r="N4" s="55"/>
      <c r="O4" s="55"/>
      <c r="P4" s="95" t="s">
        <v>62</v>
      </c>
      <c r="Q4" s="109"/>
      <c r="R4" s="54" t="s">
        <v>63</v>
      </c>
      <c r="S4" s="54" t="s">
        <v>64</v>
      </c>
      <c r="T4" s="54" t="s">
        <v>65</v>
      </c>
      <c r="U4" s="54" t="s">
        <v>66</v>
      </c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</row>
    <row r="5" spans="1:249" s="44" customFormat="1" ht="55.5" customHeight="1">
      <c r="A5" s="52"/>
      <c r="B5" s="56"/>
      <c r="C5" s="57"/>
      <c r="D5" s="54"/>
      <c r="E5" s="54"/>
      <c r="F5" s="54" t="s">
        <v>67</v>
      </c>
      <c r="G5" s="54" t="s">
        <v>68</v>
      </c>
      <c r="H5" s="54" t="s">
        <v>69</v>
      </c>
      <c r="I5" s="54" t="s">
        <v>68</v>
      </c>
      <c r="J5" s="54" t="s">
        <v>70</v>
      </c>
      <c r="K5" s="54" t="s">
        <v>68</v>
      </c>
      <c r="L5" s="54" t="s">
        <v>71</v>
      </c>
      <c r="M5" s="54" t="s">
        <v>68</v>
      </c>
      <c r="N5" s="96" t="s">
        <v>72</v>
      </c>
      <c r="O5" s="54" t="s">
        <v>68</v>
      </c>
      <c r="P5" s="54" t="s">
        <v>73</v>
      </c>
      <c r="Q5" s="110" t="s">
        <v>74</v>
      </c>
      <c r="R5" s="54"/>
      <c r="S5" s="54"/>
      <c r="T5" s="54"/>
      <c r="U5" s="5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</row>
    <row r="6" spans="1:249" s="3" customFormat="1" ht="19.5" customHeight="1">
      <c r="A6" s="52" t="s">
        <v>28</v>
      </c>
      <c r="B6" s="58">
        <v>1</v>
      </c>
      <c r="C6" s="57">
        <v>2</v>
      </c>
      <c r="D6" s="54">
        <v>3</v>
      </c>
      <c r="E6" s="59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96">
        <v>13</v>
      </c>
      <c r="O6" s="54">
        <v>14</v>
      </c>
      <c r="P6" s="54">
        <v>15</v>
      </c>
      <c r="Q6" s="110">
        <v>16</v>
      </c>
      <c r="R6" s="54">
        <v>17</v>
      </c>
      <c r="S6" s="54">
        <v>18</v>
      </c>
      <c r="T6" s="54">
        <v>19</v>
      </c>
      <c r="U6" s="54">
        <v>20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s="45" customFormat="1" ht="19.5" customHeight="1">
      <c r="A7" s="60" t="s">
        <v>29</v>
      </c>
      <c r="B7" s="61">
        <v>665106</v>
      </c>
      <c r="C7" s="62">
        <f aca="true" t="shared" si="0" ref="C7:C26">E7/B7*100</f>
        <v>3.720760299861977</v>
      </c>
      <c r="D7" s="63">
        <v>10004</v>
      </c>
      <c r="E7" s="63">
        <f aca="true" t="shared" si="1" ref="E7:E10">F7+H7+J7+L7+N7</f>
        <v>24747</v>
      </c>
      <c r="F7" s="64">
        <v>571</v>
      </c>
      <c r="G7" s="63">
        <v>460</v>
      </c>
      <c r="H7" s="64">
        <v>6371</v>
      </c>
      <c r="I7" s="63">
        <v>308</v>
      </c>
      <c r="J7" s="64">
        <v>9131</v>
      </c>
      <c r="K7" s="63">
        <v>284.1</v>
      </c>
      <c r="L7" s="63">
        <v>23</v>
      </c>
      <c r="M7" s="63">
        <v>304</v>
      </c>
      <c r="N7" s="64">
        <v>8651</v>
      </c>
      <c r="O7" s="63">
        <v>248.1</v>
      </c>
      <c r="P7" s="97">
        <f aca="true" t="shared" si="2" ref="P7:P26">T7/E7*10000</f>
        <v>281.76882046308646</v>
      </c>
      <c r="Q7" s="97">
        <f aca="true" t="shared" si="3" ref="Q7:Q26">U7/R7*10000</f>
        <v>280.20675502098953</v>
      </c>
      <c r="R7" s="111">
        <v>203197</v>
      </c>
      <c r="S7" s="112">
        <v>460</v>
      </c>
      <c r="T7" s="113">
        <v>697.2933</v>
      </c>
      <c r="U7" s="114">
        <v>5693.717200000001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</row>
    <row r="8" spans="1:249" s="45" customFormat="1" ht="19.5" customHeight="1">
      <c r="A8" s="34" t="s">
        <v>30</v>
      </c>
      <c r="B8" s="65">
        <v>290000</v>
      </c>
      <c r="C8" s="66">
        <f t="shared" si="0"/>
        <v>1.562758620689655</v>
      </c>
      <c r="D8" s="67">
        <v>2350</v>
      </c>
      <c r="E8" s="68">
        <f t="shared" si="1"/>
        <v>4532</v>
      </c>
      <c r="F8" s="65">
        <v>43</v>
      </c>
      <c r="G8" s="69">
        <v>480</v>
      </c>
      <c r="H8" s="65">
        <v>125</v>
      </c>
      <c r="I8" s="69">
        <v>347</v>
      </c>
      <c r="J8" s="65">
        <v>105</v>
      </c>
      <c r="K8" s="69">
        <v>347</v>
      </c>
      <c r="L8" s="65">
        <v>30</v>
      </c>
      <c r="M8" s="69">
        <v>347</v>
      </c>
      <c r="N8" s="65">
        <v>4229</v>
      </c>
      <c r="O8" s="65">
        <v>309.25</v>
      </c>
      <c r="P8" s="98">
        <f t="shared" si="2"/>
        <v>313.08473080317737</v>
      </c>
      <c r="Q8" s="98">
        <f t="shared" si="3"/>
        <v>298.88275106997116</v>
      </c>
      <c r="R8" s="67">
        <v>40188</v>
      </c>
      <c r="S8" s="67">
        <v>480</v>
      </c>
      <c r="T8" s="116">
        <v>141.89</v>
      </c>
      <c r="U8" s="117">
        <v>1201.15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</row>
    <row r="9" spans="1:249" s="45" customFormat="1" ht="19.5" customHeight="1">
      <c r="A9" s="34" t="s">
        <v>31</v>
      </c>
      <c r="B9" s="26">
        <v>47500</v>
      </c>
      <c r="C9" s="66">
        <f t="shared" si="0"/>
        <v>4.136842105263158</v>
      </c>
      <c r="D9" s="26">
        <v>1360</v>
      </c>
      <c r="E9" s="68">
        <f t="shared" si="1"/>
        <v>1965</v>
      </c>
      <c r="F9" s="70"/>
      <c r="G9" s="26"/>
      <c r="H9" s="70">
        <v>413</v>
      </c>
      <c r="I9" s="26">
        <v>220</v>
      </c>
      <c r="J9" s="26">
        <v>1201</v>
      </c>
      <c r="K9" s="26">
        <v>220</v>
      </c>
      <c r="L9" s="26"/>
      <c r="M9" s="26"/>
      <c r="N9" s="70">
        <v>351</v>
      </c>
      <c r="O9" s="26">
        <v>164</v>
      </c>
      <c r="P9" s="98">
        <f t="shared" si="2"/>
        <v>209.9236641221374</v>
      </c>
      <c r="Q9" s="98">
        <f t="shared" si="3"/>
        <v>209.64737192282104</v>
      </c>
      <c r="R9" s="26">
        <v>16533</v>
      </c>
      <c r="S9" s="26">
        <v>280</v>
      </c>
      <c r="T9" s="118">
        <v>41.25</v>
      </c>
      <c r="U9" s="118">
        <v>346.61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</row>
    <row r="10" spans="1:249" s="45" customFormat="1" ht="19.5" customHeight="1">
      <c r="A10" s="34" t="s">
        <v>32</v>
      </c>
      <c r="B10" s="34">
        <v>441235</v>
      </c>
      <c r="C10" s="66">
        <f t="shared" si="0"/>
        <v>2.5072807007603655</v>
      </c>
      <c r="D10" s="34">
        <v>5680</v>
      </c>
      <c r="E10" s="68">
        <f t="shared" si="1"/>
        <v>11063</v>
      </c>
      <c r="F10" s="71">
        <v>1340</v>
      </c>
      <c r="G10" s="34">
        <v>280</v>
      </c>
      <c r="H10" s="71">
        <v>805</v>
      </c>
      <c r="I10" s="34">
        <v>220</v>
      </c>
      <c r="J10" s="71">
        <v>3790</v>
      </c>
      <c r="K10" s="34">
        <v>200</v>
      </c>
      <c r="L10" s="34">
        <v>0</v>
      </c>
      <c r="M10" s="34">
        <v>0</v>
      </c>
      <c r="N10" s="71">
        <v>5128</v>
      </c>
      <c r="O10" s="34">
        <v>193.8</v>
      </c>
      <c r="P10" s="98">
        <f t="shared" si="2"/>
        <v>208.28066528066526</v>
      </c>
      <c r="Q10" s="98">
        <f t="shared" si="3"/>
        <v>210.91062099668378</v>
      </c>
      <c r="R10" s="85">
        <v>88052</v>
      </c>
      <c r="S10" s="34">
        <v>280</v>
      </c>
      <c r="T10" s="119">
        <v>230.4209</v>
      </c>
      <c r="U10" s="120">
        <v>1857.1102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</row>
    <row r="11" spans="1:249" s="45" customFormat="1" ht="19.5" customHeight="1">
      <c r="A11" s="34" t="s">
        <v>33</v>
      </c>
      <c r="B11" s="34">
        <v>357556</v>
      </c>
      <c r="C11" s="66">
        <f t="shared" si="0"/>
        <v>2.454720379465035</v>
      </c>
      <c r="D11" s="72">
        <v>4362</v>
      </c>
      <c r="E11" s="68">
        <v>8777</v>
      </c>
      <c r="F11" s="71">
        <v>30</v>
      </c>
      <c r="G11" s="73">
        <v>216</v>
      </c>
      <c r="H11" s="71">
        <v>2059</v>
      </c>
      <c r="I11" s="73">
        <v>217.96</v>
      </c>
      <c r="J11" s="71">
        <v>2005</v>
      </c>
      <c r="K11" s="73">
        <v>212.36</v>
      </c>
      <c r="L11" s="34">
        <v>7</v>
      </c>
      <c r="M11" s="73">
        <v>167.14</v>
      </c>
      <c r="N11" s="71">
        <f>E11-F11-H11-J11-L11</f>
        <v>4676</v>
      </c>
      <c r="O11" s="73">
        <f>(T11*10000-F11*G11-H11*I11-J11*K11-L11*M11)/N11</f>
        <v>212.78626603934984</v>
      </c>
      <c r="P11" s="98">
        <f t="shared" si="2"/>
        <v>213.87717899054346</v>
      </c>
      <c r="Q11" s="98">
        <f t="shared" si="3"/>
        <v>214.04428312159712</v>
      </c>
      <c r="R11" s="34">
        <v>68875</v>
      </c>
      <c r="S11" s="34">
        <v>280</v>
      </c>
      <c r="T11" s="119">
        <v>187.72</v>
      </c>
      <c r="U11" s="121">
        <v>1474.23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</row>
    <row r="12" spans="1:249" s="45" customFormat="1" ht="19.5" customHeight="1">
      <c r="A12" s="34" t="s">
        <v>34</v>
      </c>
      <c r="B12" s="74">
        <v>526032</v>
      </c>
      <c r="C12" s="66">
        <f t="shared" si="0"/>
        <v>3.7134622988715518</v>
      </c>
      <c r="D12" s="75">
        <v>6378</v>
      </c>
      <c r="E12" s="75">
        <f aca="true" t="shared" si="4" ref="E12:E19">F12+H12+J12+L12+N12</f>
        <v>19534</v>
      </c>
      <c r="F12" s="23"/>
      <c r="G12" s="23"/>
      <c r="H12" s="68">
        <v>2555</v>
      </c>
      <c r="I12" s="68">
        <v>215</v>
      </c>
      <c r="J12" s="68">
        <v>4457</v>
      </c>
      <c r="K12" s="68">
        <v>206</v>
      </c>
      <c r="L12" s="68">
        <v>3886</v>
      </c>
      <c r="M12" s="99">
        <v>190</v>
      </c>
      <c r="N12" s="68">
        <v>8636</v>
      </c>
      <c r="O12" s="99">
        <v>169.2</v>
      </c>
      <c r="P12" s="98">
        <f t="shared" si="2"/>
        <v>187.70809869970307</v>
      </c>
      <c r="Q12" s="98">
        <f t="shared" si="3"/>
        <v>187.48785398804884</v>
      </c>
      <c r="R12" s="23">
        <v>153960</v>
      </c>
      <c r="S12" s="23">
        <v>280</v>
      </c>
      <c r="T12" s="122">
        <v>366.669</v>
      </c>
      <c r="U12" s="123">
        <v>2886.563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</row>
    <row r="13" spans="1:249" s="45" customFormat="1" ht="19.5" customHeight="1">
      <c r="A13" s="34" t="s">
        <v>35</v>
      </c>
      <c r="B13" s="76">
        <v>400000</v>
      </c>
      <c r="C13" s="66">
        <f t="shared" si="0"/>
        <v>3.4265</v>
      </c>
      <c r="D13" s="77">
        <v>8500</v>
      </c>
      <c r="E13" s="75">
        <f t="shared" si="4"/>
        <v>13706</v>
      </c>
      <c r="F13" s="77">
        <v>3</v>
      </c>
      <c r="G13" s="78">
        <v>226.66666666666666</v>
      </c>
      <c r="H13" s="77">
        <v>3218</v>
      </c>
      <c r="I13" s="78">
        <v>165.07458048477315</v>
      </c>
      <c r="J13" s="77">
        <v>6637</v>
      </c>
      <c r="K13" s="78">
        <v>165.12580985384963</v>
      </c>
      <c r="L13" s="77">
        <v>365</v>
      </c>
      <c r="M13" s="100">
        <v>163.83561643835617</v>
      </c>
      <c r="N13" s="77">
        <v>3483</v>
      </c>
      <c r="O13" s="78">
        <v>166.51449899511914</v>
      </c>
      <c r="P13" s="98">
        <f t="shared" si="2"/>
        <v>165.4457901648913</v>
      </c>
      <c r="Q13" s="98">
        <f t="shared" si="3"/>
        <v>165.1250267947846</v>
      </c>
      <c r="R13" s="77">
        <v>107297</v>
      </c>
      <c r="S13" s="77">
        <v>280</v>
      </c>
      <c r="T13" s="124">
        <v>226.76</v>
      </c>
      <c r="U13" s="124">
        <v>1771.742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</row>
    <row r="14" spans="1:249" s="45" customFormat="1" ht="19.5" customHeight="1">
      <c r="A14" s="34" t="s">
        <v>36</v>
      </c>
      <c r="B14" s="79">
        <v>332890</v>
      </c>
      <c r="C14" s="66">
        <f t="shared" si="0"/>
        <v>2.5413800354471445</v>
      </c>
      <c r="D14" s="80">
        <v>3377</v>
      </c>
      <c r="E14" s="75">
        <f t="shared" si="4"/>
        <v>8460</v>
      </c>
      <c r="F14" s="80">
        <v>0</v>
      </c>
      <c r="G14" s="80">
        <v>0</v>
      </c>
      <c r="H14" s="80">
        <v>1937</v>
      </c>
      <c r="I14" s="80">
        <v>203.78</v>
      </c>
      <c r="J14" s="80">
        <v>1585</v>
      </c>
      <c r="K14" s="80">
        <v>209.18</v>
      </c>
      <c r="L14" s="80">
        <v>0</v>
      </c>
      <c r="M14" s="80">
        <v>0</v>
      </c>
      <c r="N14" s="80">
        <v>4938</v>
      </c>
      <c r="O14" s="80">
        <v>205.55</v>
      </c>
      <c r="P14" s="98">
        <f t="shared" si="2"/>
        <v>205.8274231678487</v>
      </c>
      <c r="Q14" s="98">
        <f t="shared" si="3"/>
        <v>210.35622475211167</v>
      </c>
      <c r="R14" s="80">
        <v>65352</v>
      </c>
      <c r="S14" s="80">
        <v>280</v>
      </c>
      <c r="T14" s="125">
        <v>174.13</v>
      </c>
      <c r="U14" s="125">
        <v>1374.72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</row>
    <row r="15" spans="1:249" s="45" customFormat="1" ht="19.5" customHeight="1">
      <c r="A15" s="34" t="s">
        <v>37</v>
      </c>
      <c r="B15" s="34">
        <v>247843</v>
      </c>
      <c r="C15" s="66">
        <f t="shared" si="0"/>
        <v>2.856647151624214</v>
      </c>
      <c r="D15" s="81">
        <v>3415</v>
      </c>
      <c r="E15" s="75">
        <f t="shared" si="4"/>
        <v>7080</v>
      </c>
      <c r="F15" s="71">
        <v>441</v>
      </c>
      <c r="G15" s="34">
        <v>342.3</v>
      </c>
      <c r="H15" s="71">
        <v>850</v>
      </c>
      <c r="I15" s="34">
        <v>247.48</v>
      </c>
      <c r="J15" s="71">
        <v>2552</v>
      </c>
      <c r="K15" s="34">
        <v>245.76</v>
      </c>
      <c r="L15" s="34">
        <v>60</v>
      </c>
      <c r="M15" s="34">
        <v>246.88</v>
      </c>
      <c r="N15" s="71">
        <v>3177</v>
      </c>
      <c r="O15" s="34">
        <v>246.5</v>
      </c>
      <c r="P15" s="98">
        <f t="shared" si="2"/>
        <v>252.33050847457628</v>
      </c>
      <c r="Q15" s="98">
        <f t="shared" si="3"/>
        <v>272.2330406458009</v>
      </c>
      <c r="R15" s="34">
        <v>56488</v>
      </c>
      <c r="S15" s="34">
        <v>280</v>
      </c>
      <c r="T15" s="119">
        <v>178.65</v>
      </c>
      <c r="U15" s="119">
        <v>1537.79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</row>
    <row r="16" spans="1:249" s="45" customFormat="1" ht="19.5" customHeight="1">
      <c r="A16" s="34" t="s">
        <v>38</v>
      </c>
      <c r="B16" s="34">
        <v>202389</v>
      </c>
      <c r="C16" s="66">
        <f t="shared" si="0"/>
        <v>4.63463923434574</v>
      </c>
      <c r="D16" s="34">
        <v>3673</v>
      </c>
      <c r="E16" s="75">
        <f t="shared" si="4"/>
        <v>9380</v>
      </c>
      <c r="F16" s="71">
        <v>386</v>
      </c>
      <c r="G16" s="73">
        <v>287.44</v>
      </c>
      <c r="H16" s="71">
        <v>828</v>
      </c>
      <c r="I16" s="34">
        <v>253.12</v>
      </c>
      <c r="J16" s="71">
        <v>1482</v>
      </c>
      <c r="K16" s="34">
        <v>253.12</v>
      </c>
      <c r="L16" s="34">
        <v>40</v>
      </c>
      <c r="M16" s="34">
        <v>253.12</v>
      </c>
      <c r="N16" s="71">
        <v>6644</v>
      </c>
      <c r="O16" s="34">
        <v>203.93</v>
      </c>
      <c r="P16" s="98">
        <f t="shared" si="2"/>
        <v>219.6940298507463</v>
      </c>
      <c r="Q16" s="98">
        <f t="shared" si="3"/>
        <v>219.65603707447718</v>
      </c>
      <c r="R16" s="34">
        <v>76171</v>
      </c>
      <c r="S16" s="34">
        <v>280</v>
      </c>
      <c r="T16" s="119">
        <v>206.073</v>
      </c>
      <c r="U16" s="119">
        <v>1673.142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</row>
    <row r="17" spans="1:249" s="45" customFormat="1" ht="19.5" customHeight="1">
      <c r="A17" s="34" t="s">
        <v>39</v>
      </c>
      <c r="B17" s="34">
        <v>344500</v>
      </c>
      <c r="C17" s="66">
        <f t="shared" si="0"/>
        <v>3.4078374455732945</v>
      </c>
      <c r="D17" s="26">
        <v>5008</v>
      </c>
      <c r="E17" s="75">
        <f t="shared" si="4"/>
        <v>11740</v>
      </c>
      <c r="F17" s="71">
        <v>863</v>
      </c>
      <c r="G17" s="34">
        <v>280</v>
      </c>
      <c r="H17" s="71">
        <v>2420</v>
      </c>
      <c r="I17" s="34">
        <v>220</v>
      </c>
      <c r="J17" s="71">
        <v>3719</v>
      </c>
      <c r="K17" s="34">
        <v>220</v>
      </c>
      <c r="L17" s="34"/>
      <c r="M17" s="81"/>
      <c r="N17" s="34">
        <v>4738</v>
      </c>
      <c r="O17" s="71">
        <v>195</v>
      </c>
      <c r="P17" s="98">
        <f t="shared" si="2"/>
        <v>213.48381601362863</v>
      </c>
      <c r="Q17" s="98">
        <f t="shared" si="3"/>
        <v>215.12231603819598</v>
      </c>
      <c r="R17" s="34">
        <v>92261</v>
      </c>
      <c r="S17" s="34">
        <v>280</v>
      </c>
      <c r="T17" s="119">
        <v>250.63</v>
      </c>
      <c r="U17" s="119">
        <v>1984.74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</row>
    <row r="18" spans="1:249" s="45" customFormat="1" ht="19.5" customHeight="1">
      <c r="A18" s="34" t="s">
        <v>40</v>
      </c>
      <c r="B18" s="34">
        <v>347358</v>
      </c>
      <c r="C18" s="82">
        <v>4.12</v>
      </c>
      <c r="D18" s="26">
        <v>4222</v>
      </c>
      <c r="E18" s="75">
        <f t="shared" si="4"/>
        <v>14312</v>
      </c>
      <c r="F18" s="83">
        <v>16</v>
      </c>
      <c r="G18" s="34">
        <v>275.63</v>
      </c>
      <c r="H18" s="83">
        <v>661</v>
      </c>
      <c r="I18" s="34">
        <v>223.51</v>
      </c>
      <c r="J18" s="83">
        <v>1233</v>
      </c>
      <c r="K18" s="34">
        <v>219.42</v>
      </c>
      <c r="L18" s="34">
        <v>54</v>
      </c>
      <c r="M18" s="34">
        <v>212.22</v>
      </c>
      <c r="N18" s="83">
        <v>12348</v>
      </c>
      <c r="O18" s="34">
        <v>203.31</v>
      </c>
      <c r="P18" s="98">
        <f t="shared" si="2"/>
        <v>205.88317495807715</v>
      </c>
      <c r="Q18" s="98">
        <f t="shared" si="3"/>
        <v>205.69413198770286</v>
      </c>
      <c r="R18" s="34">
        <v>111571</v>
      </c>
      <c r="S18" s="126">
        <v>280</v>
      </c>
      <c r="T18" s="127">
        <v>294.66</v>
      </c>
      <c r="U18" s="128">
        <v>2294.95</v>
      </c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</row>
    <row r="19" spans="1:249" s="45" customFormat="1" ht="19.5" customHeight="1">
      <c r="A19" s="34" t="s">
        <v>41</v>
      </c>
      <c r="B19" s="84">
        <v>170000</v>
      </c>
      <c r="C19" s="66">
        <f t="shared" si="0"/>
        <v>4.978823529411764</v>
      </c>
      <c r="D19" s="85">
        <v>3429</v>
      </c>
      <c r="E19" s="75">
        <f t="shared" si="4"/>
        <v>8464</v>
      </c>
      <c r="F19" s="85">
        <v>1953</v>
      </c>
      <c r="G19" s="85">
        <v>196</v>
      </c>
      <c r="H19" s="85">
        <v>2982</v>
      </c>
      <c r="I19" s="85">
        <v>197</v>
      </c>
      <c r="J19" s="85">
        <v>1936</v>
      </c>
      <c r="K19" s="101">
        <v>190</v>
      </c>
      <c r="L19" s="85">
        <v>1593</v>
      </c>
      <c r="M19" s="101">
        <v>186</v>
      </c>
      <c r="N19" s="85"/>
      <c r="O19" s="85"/>
      <c r="P19" s="98">
        <f t="shared" si="2"/>
        <v>193.0978260869565</v>
      </c>
      <c r="Q19" s="98">
        <f t="shared" si="3"/>
        <v>193.95119067219468</v>
      </c>
      <c r="R19" s="85">
        <v>66811</v>
      </c>
      <c r="S19" s="87">
        <v>280</v>
      </c>
      <c r="T19" s="119">
        <v>163.438</v>
      </c>
      <c r="U19" s="119">
        <v>1295.8073</v>
      </c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</row>
    <row r="20" spans="1:249" s="45" customFormat="1" ht="19.5" customHeight="1">
      <c r="A20" s="34" t="s">
        <v>42</v>
      </c>
      <c r="B20" s="86">
        <v>396600</v>
      </c>
      <c r="C20" s="66">
        <f t="shared" si="0"/>
        <v>4.6351487644982345</v>
      </c>
      <c r="D20" s="86">
        <v>9059</v>
      </c>
      <c r="E20" s="75">
        <v>18383</v>
      </c>
      <c r="F20" s="86">
        <v>294</v>
      </c>
      <c r="G20" s="86">
        <v>223</v>
      </c>
      <c r="H20" s="86">
        <v>361</v>
      </c>
      <c r="I20" s="102">
        <v>198.28</v>
      </c>
      <c r="J20" s="86">
        <v>5107</v>
      </c>
      <c r="K20" s="86">
        <v>199.07</v>
      </c>
      <c r="L20" s="86">
        <v>3</v>
      </c>
      <c r="M20" s="86">
        <v>170</v>
      </c>
      <c r="N20" s="86">
        <f>E20-F20-H20-J20</f>
        <v>12621</v>
      </c>
      <c r="O20" s="103">
        <v>199.35</v>
      </c>
      <c r="P20" s="98">
        <f t="shared" si="2"/>
        <v>199.24930642441385</v>
      </c>
      <c r="Q20" s="98">
        <f t="shared" si="3"/>
        <v>211.8793500204707</v>
      </c>
      <c r="R20" s="129">
        <v>141666</v>
      </c>
      <c r="S20" s="86">
        <v>280</v>
      </c>
      <c r="T20" s="130">
        <v>366.28</v>
      </c>
      <c r="U20" s="131">
        <v>3001.61</v>
      </c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</row>
    <row r="21" spans="1:249" s="45" customFormat="1" ht="19.5" customHeight="1">
      <c r="A21" s="34" t="s">
        <v>43</v>
      </c>
      <c r="B21" s="34">
        <v>292025</v>
      </c>
      <c r="C21" s="66">
        <f t="shared" si="0"/>
        <v>3.337385497816968</v>
      </c>
      <c r="D21" s="34">
        <v>3739</v>
      </c>
      <c r="E21" s="75">
        <f aca="true" t="shared" si="5" ref="E21:E25">F21+H21+J21+L21+N21</f>
        <v>9746</v>
      </c>
      <c r="F21" s="71">
        <v>2557</v>
      </c>
      <c r="G21" s="34">
        <v>150</v>
      </c>
      <c r="H21" s="71">
        <v>1959</v>
      </c>
      <c r="I21" s="34">
        <v>140</v>
      </c>
      <c r="J21" s="71">
        <v>3278</v>
      </c>
      <c r="K21" s="34">
        <v>135</v>
      </c>
      <c r="L21" s="34">
        <v>1885</v>
      </c>
      <c r="M21" s="34">
        <v>140</v>
      </c>
      <c r="N21" s="71">
        <v>67</v>
      </c>
      <c r="O21" s="34">
        <v>148</v>
      </c>
      <c r="P21" s="98">
        <f t="shared" si="2"/>
        <v>142.66365688487585</v>
      </c>
      <c r="Q21" s="98">
        <f t="shared" si="3"/>
        <v>138.95002005213556</v>
      </c>
      <c r="R21" s="34">
        <v>79792</v>
      </c>
      <c r="S21" s="34">
        <v>280</v>
      </c>
      <c r="T21" s="119">
        <v>139.04</v>
      </c>
      <c r="U21" s="119">
        <v>1108.71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</row>
    <row r="22" spans="1:249" s="45" customFormat="1" ht="19.5" customHeight="1">
      <c r="A22" s="34" t="s">
        <v>44</v>
      </c>
      <c r="B22" s="87">
        <v>111713</v>
      </c>
      <c r="C22" s="66">
        <f t="shared" si="0"/>
        <v>3.526894810809843</v>
      </c>
      <c r="D22" s="87">
        <v>1520</v>
      </c>
      <c r="E22" s="75">
        <f t="shared" si="5"/>
        <v>3940</v>
      </c>
      <c r="F22" s="87">
        <v>0</v>
      </c>
      <c r="G22" s="87">
        <v>0</v>
      </c>
      <c r="H22" s="87">
        <v>740</v>
      </c>
      <c r="I22" s="87">
        <v>260.1</v>
      </c>
      <c r="J22" s="87">
        <v>1266</v>
      </c>
      <c r="K22" s="87">
        <v>249.6</v>
      </c>
      <c r="L22" s="87">
        <v>416</v>
      </c>
      <c r="M22" s="87">
        <v>240.6</v>
      </c>
      <c r="N22" s="87">
        <v>1518</v>
      </c>
      <c r="O22" s="87">
        <v>177.2</v>
      </c>
      <c r="P22" s="98">
        <f t="shared" si="2"/>
        <v>222.7208121827411</v>
      </c>
      <c r="Q22" s="98">
        <f t="shared" si="3"/>
        <v>234.66833141247278</v>
      </c>
      <c r="R22" s="87">
        <v>31236</v>
      </c>
      <c r="S22" s="87">
        <v>280</v>
      </c>
      <c r="T22" s="132">
        <v>87.752</v>
      </c>
      <c r="U22" s="132">
        <v>733.01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</row>
    <row r="23" spans="1:249" s="45" customFormat="1" ht="19.5" customHeight="1">
      <c r="A23" s="34" t="s">
        <v>45</v>
      </c>
      <c r="B23" s="26">
        <v>93890</v>
      </c>
      <c r="C23" s="66">
        <f t="shared" si="0"/>
        <v>4.810948982852274</v>
      </c>
      <c r="D23" s="26">
        <v>1732</v>
      </c>
      <c r="E23" s="75">
        <f t="shared" si="5"/>
        <v>4517</v>
      </c>
      <c r="F23" s="70">
        <v>15</v>
      </c>
      <c r="G23" s="26">
        <v>220</v>
      </c>
      <c r="H23" s="70">
        <v>540</v>
      </c>
      <c r="I23" s="26">
        <v>236.4</v>
      </c>
      <c r="J23" s="70">
        <v>755</v>
      </c>
      <c r="K23" s="26">
        <v>243.7</v>
      </c>
      <c r="L23" s="26">
        <v>336</v>
      </c>
      <c r="M23" s="26">
        <v>209.7</v>
      </c>
      <c r="N23" s="70">
        <v>2871</v>
      </c>
      <c r="O23" s="104">
        <v>173.53</v>
      </c>
      <c r="P23" s="98">
        <f t="shared" si="2"/>
        <v>195.6165596634935</v>
      </c>
      <c r="Q23" s="98">
        <f t="shared" si="3"/>
        <v>196.93933571232503</v>
      </c>
      <c r="R23" s="26">
        <v>36430</v>
      </c>
      <c r="S23" s="26">
        <v>280</v>
      </c>
      <c r="T23" s="118">
        <v>88.36</v>
      </c>
      <c r="U23" s="118">
        <v>717.45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</row>
    <row r="24" spans="1:249" s="45" customFormat="1" ht="19.5" customHeight="1">
      <c r="A24" s="34" t="s">
        <v>46</v>
      </c>
      <c r="B24" s="88">
        <v>126177</v>
      </c>
      <c r="C24" s="66">
        <f t="shared" si="0"/>
        <v>3.083763284909294</v>
      </c>
      <c r="D24" s="89">
        <v>1345</v>
      </c>
      <c r="E24" s="75">
        <f t="shared" si="5"/>
        <v>3891</v>
      </c>
      <c r="F24" s="90">
        <v>2</v>
      </c>
      <c r="G24" s="90">
        <v>280</v>
      </c>
      <c r="H24" s="90">
        <v>817</v>
      </c>
      <c r="I24" s="90">
        <v>212</v>
      </c>
      <c r="J24" s="90">
        <v>1312</v>
      </c>
      <c r="K24" s="90">
        <v>200.9</v>
      </c>
      <c r="L24" s="90">
        <v>8</v>
      </c>
      <c r="M24" s="90">
        <v>195</v>
      </c>
      <c r="N24" s="88">
        <v>1752</v>
      </c>
      <c r="O24" s="105">
        <v>201</v>
      </c>
      <c r="P24" s="98">
        <f t="shared" si="2"/>
        <v>203.30120791570292</v>
      </c>
      <c r="Q24" s="98">
        <f t="shared" si="3"/>
        <v>192.93211671513086</v>
      </c>
      <c r="R24" s="34">
        <v>29919</v>
      </c>
      <c r="S24" s="34">
        <v>280</v>
      </c>
      <c r="T24" s="133">
        <v>79.1045</v>
      </c>
      <c r="U24" s="133">
        <v>577.2336</v>
      </c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</row>
    <row r="25" spans="1:249" s="45" customFormat="1" ht="19.5" customHeight="1">
      <c r="A25" s="34" t="s">
        <v>47</v>
      </c>
      <c r="B25" s="91">
        <v>31862</v>
      </c>
      <c r="C25" s="66">
        <f t="shared" si="0"/>
        <v>1.704224468018329</v>
      </c>
      <c r="D25" s="91">
        <v>178</v>
      </c>
      <c r="E25" s="75">
        <f t="shared" si="5"/>
        <v>543</v>
      </c>
      <c r="F25" s="91">
        <v>0</v>
      </c>
      <c r="G25" s="91">
        <v>0</v>
      </c>
      <c r="H25" s="91">
        <v>57</v>
      </c>
      <c r="I25" s="91">
        <v>220</v>
      </c>
      <c r="J25" s="91">
        <v>8</v>
      </c>
      <c r="K25" s="91">
        <v>220</v>
      </c>
      <c r="L25" s="91">
        <v>0</v>
      </c>
      <c r="M25" s="91">
        <v>0</v>
      </c>
      <c r="N25" s="91">
        <v>478</v>
      </c>
      <c r="O25" s="91">
        <v>170</v>
      </c>
      <c r="P25" s="98">
        <f t="shared" si="2"/>
        <v>223.05709023941068</v>
      </c>
      <c r="Q25" s="98">
        <f t="shared" si="3"/>
        <v>228.27470253491984</v>
      </c>
      <c r="R25" s="91">
        <v>3866</v>
      </c>
      <c r="S25" s="91">
        <v>280</v>
      </c>
      <c r="T25" s="134">
        <v>12.112</v>
      </c>
      <c r="U25" s="134">
        <v>88.251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</row>
    <row r="26" spans="1:249" s="45" customFormat="1" ht="19.5" customHeight="1">
      <c r="A26" s="92" t="s">
        <v>48</v>
      </c>
      <c r="B26" s="34">
        <f aca="true" t="shared" si="6" ref="B26:F26">B7+B8+B9+B10+B11+B12+B13+B14+B15+B16+B17+B18+B19+B20+B21+B22+B23+B24+B25</f>
        <v>5424676</v>
      </c>
      <c r="C26" s="66">
        <f t="shared" si="0"/>
        <v>3.4062863846614984</v>
      </c>
      <c r="D26" s="93">
        <f t="shared" si="6"/>
        <v>79331</v>
      </c>
      <c r="E26" s="26">
        <f>SUM(E7:E25)</f>
        <v>184780</v>
      </c>
      <c r="F26" s="72">
        <f t="shared" si="6"/>
        <v>8514</v>
      </c>
      <c r="G26" s="34"/>
      <c r="H26" s="34">
        <f aca="true" t="shared" si="7" ref="H26:L26">H7+H8+H9+H10+H11+H12+H13+H14+H15+H16+H17+H18+H19+H20+H21+H22+H23+H24+H25</f>
        <v>29698</v>
      </c>
      <c r="I26" s="34"/>
      <c r="J26" s="34">
        <f t="shared" si="7"/>
        <v>51559</v>
      </c>
      <c r="K26" s="34"/>
      <c r="L26" s="34">
        <f t="shared" si="7"/>
        <v>8706</v>
      </c>
      <c r="M26" s="34"/>
      <c r="N26" s="34">
        <f>N7+N8+N9+N10+N11+N12+N13+N14+N15+N16+N17+N18+N19+N20+N21+N22+N23+N24+N25</f>
        <v>86306</v>
      </c>
      <c r="O26" s="34"/>
      <c r="P26" s="98">
        <f t="shared" si="2"/>
        <v>212.80618573438684</v>
      </c>
      <c r="Q26" s="98">
        <f t="shared" si="3"/>
        <v>215.14111243038383</v>
      </c>
      <c r="R26" s="135">
        <f>SUM(R7:R25)</f>
        <v>1469665</v>
      </c>
      <c r="S26" s="34">
        <v>341</v>
      </c>
      <c r="T26" s="136">
        <f>SUM(T7:T25)</f>
        <v>3932.2327</v>
      </c>
      <c r="U26" s="136">
        <f>U7+U8+U9+U10+U11+U12+U13+U14+U15+U16+U17+U18+U19+U20+U21+U22+U23+U25+U24</f>
        <v>31618.536300000003</v>
      </c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</row>
    <row r="27" spans="1:21" ht="14.25">
      <c r="A27" s="41" t="s">
        <v>75</v>
      </c>
      <c r="B27" s="41"/>
      <c r="C27" s="41"/>
      <c r="D27" s="41"/>
      <c r="E27" s="41"/>
      <c r="F27" s="41"/>
      <c r="G27" s="41"/>
      <c r="H27" s="41"/>
      <c r="I27" s="106" t="s">
        <v>76</v>
      </c>
      <c r="J27" s="107"/>
      <c r="K27" s="106"/>
      <c r="L27" s="108"/>
      <c r="M27" s="108" t="s">
        <v>77</v>
      </c>
      <c r="N27" s="108"/>
      <c r="O27" s="108"/>
      <c r="Q27" s="108"/>
      <c r="R27" s="108" t="s">
        <v>78</v>
      </c>
      <c r="S27" s="108"/>
      <c r="T27" s="108"/>
      <c r="U27" s="108"/>
    </row>
    <row r="28" spans="6:16" ht="14.25">
      <c r="F28" s="9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7:16" ht="14.25">
      <c r="G29" s="94"/>
      <c r="H29" s="94"/>
      <c r="I29" s="94"/>
      <c r="J29" s="94"/>
      <c r="K29" s="94"/>
      <c r="L29" s="94"/>
      <c r="M29" s="94"/>
      <c r="N29" s="94"/>
      <c r="O29" s="94"/>
      <c r="P29" s="94"/>
    </row>
  </sheetData>
  <sheetProtection/>
  <mergeCells count="17">
    <mergeCell ref="A1:U1"/>
    <mergeCell ref="A3:U3"/>
    <mergeCell ref="F4:O4"/>
    <mergeCell ref="P4:Q4"/>
    <mergeCell ref="A27:H27"/>
    <mergeCell ref="M27:O27"/>
    <mergeCell ref="F28:P28"/>
    <mergeCell ref="G29:P29"/>
    <mergeCell ref="A4:A5"/>
    <mergeCell ref="B4:B5"/>
    <mergeCell ref="C4:C5"/>
    <mergeCell ref="D4:D5"/>
    <mergeCell ref="E4:E5"/>
    <mergeCell ref="R4:R5"/>
    <mergeCell ref="S4:S5"/>
    <mergeCell ref="T4:T5"/>
    <mergeCell ref="U4:U5"/>
  </mergeCells>
  <printOptions/>
  <pageMargins left="0.39" right="0" top="0.28" bottom="0.31" header="0.2" footer="0.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1">
      <selection activeCell="A7" sqref="A7:Q7"/>
    </sheetView>
  </sheetViews>
  <sheetFormatPr defaultColWidth="9.00390625" defaultRowHeight="14.25"/>
  <cols>
    <col min="1" max="1" width="9.00390625" style="3" customWidth="1"/>
    <col min="2" max="2" width="7.50390625" style="0" customWidth="1"/>
    <col min="3" max="4" width="7.125" style="0" customWidth="1"/>
    <col min="5" max="5" width="7.00390625" style="0" customWidth="1"/>
    <col min="6" max="6" width="7.50390625" style="0" customWidth="1"/>
    <col min="7" max="7" width="7.375" style="0" customWidth="1"/>
    <col min="8" max="8" width="8.125" style="0" customWidth="1"/>
    <col min="9" max="9" width="7.50390625" style="0" customWidth="1"/>
    <col min="10" max="11" width="8.00390625" style="0" customWidth="1"/>
    <col min="12" max="12" width="7.50390625" style="0" customWidth="1"/>
    <col min="13" max="13" width="7.25390625" style="0" customWidth="1"/>
    <col min="14" max="14" width="7.50390625" style="0" customWidth="1"/>
    <col min="15" max="15" width="7.625" style="0" customWidth="1"/>
    <col min="16" max="16" width="7.375" style="0" customWidth="1"/>
    <col min="17" max="17" width="7.625" style="0" customWidth="1"/>
  </cols>
  <sheetData>
    <row r="1" spans="1:17" ht="25.5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9" ht="14.25">
      <c r="A2" s="5" t="s">
        <v>80</v>
      </c>
      <c r="B2" s="6" t="s">
        <v>81</v>
      </c>
      <c r="C2" s="6"/>
      <c r="D2" s="7"/>
      <c r="E2" s="7"/>
      <c r="F2" s="8"/>
      <c r="G2" s="8"/>
      <c r="H2" s="8"/>
      <c r="I2" s="8"/>
    </row>
    <row r="3" spans="1:17" ht="14.25">
      <c r="A3" s="9" t="s">
        <v>82</v>
      </c>
      <c r="B3" s="10" t="s">
        <v>83</v>
      </c>
      <c r="C3" s="11"/>
      <c r="D3" s="11"/>
      <c r="E3" s="11"/>
      <c r="F3" s="12" t="s">
        <v>84</v>
      </c>
      <c r="G3" s="12"/>
      <c r="H3" s="12"/>
      <c r="I3" s="12"/>
      <c r="J3" s="10" t="s">
        <v>85</v>
      </c>
      <c r="K3" s="11"/>
      <c r="L3" s="11"/>
      <c r="M3" s="11"/>
      <c r="N3" s="12" t="s">
        <v>86</v>
      </c>
      <c r="O3" s="12"/>
      <c r="P3" s="12"/>
      <c r="Q3" s="12"/>
    </row>
    <row r="4" spans="1:17" ht="14.25">
      <c r="A4" s="13"/>
      <c r="B4" s="14" t="s">
        <v>87</v>
      </c>
      <c r="C4" s="14"/>
      <c r="D4" s="14" t="s">
        <v>88</v>
      </c>
      <c r="E4" s="14"/>
      <c r="F4" s="14" t="s">
        <v>87</v>
      </c>
      <c r="G4" s="14"/>
      <c r="H4" s="14" t="s">
        <v>88</v>
      </c>
      <c r="I4" s="14"/>
      <c r="J4" s="14" t="s">
        <v>87</v>
      </c>
      <c r="K4" s="14"/>
      <c r="L4" s="14" t="s">
        <v>88</v>
      </c>
      <c r="M4" s="14"/>
      <c r="N4" s="14" t="s">
        <v>87</v>
      </c>
      <c r="O4" s="14"/>
      <c r="P4" s="14" t="s">
        <v>88</v>
      </c>
      <c r="Q4" s="14"/>
    </row>
    <row r="5" spans="1:17" ht="24">
      <c r="A5" s="13"/>
      <c r="B5" s="15" t="s">
        <v>89</v>
      </c>
      <c r="C5" s="15" t="s">
        <v>90</v>
      </c>
      <c r="D5" s="15" t="s">
        <v>91</v>
      </c>
      <c r="E5" s="15" t="s">
        <v>92</v>
      </c>
      <c r="F5" s="15" t="s">
        <v>93</v>
      </c>
      <c r="G5" s="15" t="s">
        <v>94</v>
      </c>
      <c r="H5" s="15" t="s">
        <v>93</v>
      </c>
      <c r="I5" s="15" t="s">
        <v>94</v>
      </c>
      <c r="J5" s="15" t="s">
        <v>95</v>
      </c>
      <c r="K5" s="15" t="s">
        <v>96</v>
      </c>
      <c r="L5" s="15" t="s">
        <v>95</v>
      </c>
      <c r="M5" s="15" t="s">
        <v>96</v>
      </c>
      <c r="N5" s="15" t="s">
        <v>97</v>
      </c>
      <c r="O5" s="15" t="s">
        <v>98</v>
      </c>
      <c r="P5" s="15" t="s">
        <v>97</v>
      </c>
      <c r="Q5" s="15" t="s">
        <v>98</v>
      </c>
    </row>
    <row r="6" spans="1:17" ht="19.5" customHeight="1">
      <c r="A6" s="16" t="s">
        <v>28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42">
        <v>16</v>
      </c>
    </row>
    <row r="7" spans="1:17" s="1" customFormat="1" ht="21" customHeight="1">
      <c r="A7" s="18" t="s">
        <v>29</v>
      </c>
      <c r="B7" s="19">
        <v>39</v>
      </c>
      <c r="C7" s="19">
        <v>80</v>
      </c>
      <c r="D7" s="19">
        <v>83</v>
      </c>
      <c r="E7" s="19">
        <v>201</v>
      </c>
      <c r="F7" s="20">
        <v>25</v>
      </c>
      <c r="G7" s="20">
        <v>52</v>
      </c>
      <c r="H7" s="20">
        <v>74</v>
      </c>
      <c r="I7" s="20">
        <v>204</v>
      </c>
      <c r="J7" s="19">
        <v>169</v>
      </c>
      <c r="K7" s="19">
        <v>302</v>
      </c>
      <c r="L7" s="19">
        <v>611</v>
      </c>
      <c r="M7" s="19">
        <v>1524</v>
      </c>
      <c r="N7" s="19">
        <v>451</v>
      </c>
      <c r="O7" s="19">
        <v>1189</v>
      </c>
      <c r="P7" s="19">
        <v>1355</v>
      </c>
      <c r="Q7" s="19">
        <v>4520</v>
      </c>
    </row>
    <row r="8" spans="1:17" s="1" customFormat="1" ht="22.5" customHeight="1">
      <c r="A8" s="21" t="s">
        <v>30</v>
      </c>
      <c r="B8" s="22">
        <v>0</v>
      </c>
      <c r="C8" s="22">
        <v>0</v>
      </c>
      <c r="D8" s="22">
        <v>0</v>
      </c>
      <c r="E8" s="22">
        <v>0</v>
      </c>
      <c r="F8" s="22">
        <v>31</v>
      </c>
      <c r="G8" s="22">
        <v>62</v>
      </c>
      <c r="H8" s="22">
        <v>34</v>
      </c>
      <c r="I8" s="22">
        <v>99</v>
      </c>
      <c r="J8" s="38">
        <v>94</v>
      </c>
      <c r="K8" s="38">
        <v>166</v>
      </c>
      <c r="L8" s="38">
        <v>261</v>
      </c>
      <c r="M8" s="38">
        <v>568</v>
      </c>
      <c r="N8" s="38">
        <v>1054</v>
      </c>
      <c r="O8" s="38">
        <v>1964</v>
      </c>
      <c r="P8" s="38">
        <v>654</v>
      </c>
      <c r="Q8" s="38">
        <v>1642</v>
      </c>
    </row>
    <row r="9" spans="1:17" s="1" customFormat="1" ht="21" customHeight="1">
      <c r="A9" s="21" t="s">
        <v>31</v>
      </c>
      <c r="B9" s="22">
        <v>1</v>
      </c>
      <c r="C9" s="22">
        <v>5</v>
      </c>
      <c r="D9" s="22">
        <v>0</v>
      </c>
      <c r="E9" s="22">
        <v>0</v>
      </c>
      <c r="F9" s="22">
        <v>7</v>
      </c>
      <c r="G9" s="22">
        <v>21</v>
      </c>
      <c r="H9" s="22">
        <v>17</v>
      </c>
      <c r="I9" s="22">
        <v>31</v>
      </c>
      <c r="J9" s="34">
        <v>23</v>
      </c>
      <c r="K9" s="34">
        <v>79</v>
      </c>
      <c r="L9" s="34">
        <v>20</v>
      </c>
      <c r="M9" s="34">
        <v>59</v>
      </c>
      <c r="N9" s="34">
        <v>93</v>
      </c>
      <c r="O9" s="34">
        <v>206</v>
      </c>
      <c r="P9" s="34">
        <v>149</v>
      </c>
      <c r="Q9" s="34">
        <v>243</v>
      </c>
    </row>
    <row r="10" spans="1:17" s="1" customFormat="1" ht="22.5" customHeight="1">
      <c r="A10" s="21" t="s">
        <v>32</v>
      </c>
      <c r="B10" s="22">
        <v>4</v>
      </c>
      <c r="C10" s="22">
        <v>6</v>
      </c>
      <c r="D10" s="22">
        <v>34</v>
      </c>
      <c r="E10" s="22">
        <v>77</v>
      </c>
      <c r="F10" s="22">
        <v>39</v>
      </c>
      <c r="G10" s="22">
        <v>43</v>
      </c>
      <c r="H10" s="22">
        <v>27</v>
      </c>
      <c r="I10" s="22">
        <v>35</v>
      </c>
      <c r="J10" s="34">
        <v>33</v>
      </c>
      <c r="K10" s="34">
        <v>70</v>
      </c>
      <c r="L10" s="34">
        <v>273</v>
      </c>
      <c r="M10" s="34">
        <v>598</v>
      </c>
      <c r="N10" s="34">
        <v>277</v>
      </c>
      <c r="O10" s="34">
        <v>491</v>
      </c>
      <c r="P10" s="34">
        <v>299</v>
      </c>
      <c r="Q10" s="34">
        <v>525</v>
      </c>
    </row>
    <row r="11" spans="1:17" s="1" customFormat="1" ht="21.75" customHeight="1">
      <c r="A11" s="21" t="s">
        <v>33</v>
      </c>
      <c r="B11" s="22">
        <v>5</v>
      </c>
      <c r="C11" s="22">
        <v>9</v>
      </c>
      <c r="D11" s="22">
        <v>2</v>
      </c>
      <c r="E11" s="22">
        <v>3</v>
      </c>
      <c r="F11" s="22">
        <v>28</v>
      </c>
      <c r="G11" s="22">
        <v>53</v>
      </c>
      <c r="H11" s="22">
        <v>18</v>
      </c>
      <c r="I11" s="22">
        <v>45</v>
      </c>
      <c r="J11" s="34">
        <v>84</v>
      </c>
      <c r="K11" s="34">
        <v>160</v>
      </c>
      <c r="L11" s="22">
        <v>297</v>
      </c>
      <c r="M11" s="22">
        <v>739</v>
      </c>
      <c r="N11" s="34">
        <v>143</v>
      </c>
      <c r="O11" s="34">
        <v>342</v>
      </c>
      <c r="P11" s="22">
        <v>193</v>
      </c>
      <c r="Q11" s="22">
        <v>505</v>
      </c>
    </row>
    <row r="12" spans="1:17" s="1" customFormat="1" ht="24" customHeight="1">
      <c r="A12" s="21" t="s">
        <v>34</v>
      </c>
      <c r="B12" s="23">
        <v>2</v>
      </c>
      <c r="C12" s="23">
        <v>10</v>
      </c>
      <c r="D12" s="23">
        <v>34</v>
      </c>
      <c r="E12" s="23">
        <v>107</v>
      </c>
      <c r="F12" s="24">
        <v>0</v>
      </c>
      <c r="G12" s="25">
        <v>2</v>
      </c>
      <c r="H12" s="22">
        <v>2</v>
      </c>
      <c r="I12" s="22">
        <v>10</v>
      </c>
      <c r="J12" s="28">
        <v>217</v>
      </c>
      <c r="K12" s="28">
        <v>538</v>
      </c>
      <c r="L12" s="39">
        <v>351</v>
      </c>
      <c r="M12" s="28">
        <v>1143</v>
      </c>
      <c r="N12" s="28">
        <v>50</v>
      </c>
      <c r="O12" s="39">
        <v>148</v>
      </c>
      <c r="P12" s="28">
        <v>45</v>
      </c>
      <c r="Q12" s="39">
        <v>217</v>
      </c>
    </row>
    <row r="13" spans="1:256" s="1" customFormat="1" ht="22.5" customHeight="1">
      <c r="A13" s="21" t="s">
        <v>35</v>
      </c>
      <c r="B13" s="26">
        <v>15</v>
      </c>
      <c r="C13" s="26">
        <v>39</v>
      </c>
      <c r="D13" s="26">
        <v>1</v>
      </c>
      <c r="E13" s="26">
        <v>2</v>
      </c>
      <c r="F13" s="26">
        <v>22</v>
      </c>
      <c r="G13" s="26">
        <v>41</v>
      </c>
      <c r="H13" s="26">
        <v>19</v>
      </c>
      <c r="I13" s="26">
        <v>30</v>
      </c>
      <c r="J13" s="22">
        <v>220</v>
      </c>
      <c r="K13" s="22">
        <v>453</v>
      </c>
      <c r="L13" s="34">
        <v>328</v>
      </c>
      <c r="M13" s="34">
        <v>1123</v>
      </c>
      <c r="N13" s="22">
        <v>174</v>
      </c>
      <c r="O13" s="22">
        <v>280</v>
      </c>
      <c r="P13" s="34">
        <v>166</v>
      </c>
      <c r="Q13" s="34">
        <v>323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17" s="1" customFormat="1" ht="21" customHeight="1">
      <c r="A14" s="21" t="s">
        <v>36</v>
      </c>
      <c r="B14" s="22">
        <v>25</v>
      </c>
      <c r="C14" s="22">
        <v>46</v>
      </c>
      <c r="D14" s="22">
        <v>1</v>
      </c>
      <c r="E14" s="22">
        <v>4</v>
      </c>
      <c r="F14" s="22">
        <v>6</v>
      </c>
      <c r="G14" s="22">
        <v>11</v>
      </c>
      <c r="H14" s="22">
        <v>2</v>
      </c>
      <c r="I14" s="22">
        <v>5</v>
      </c>
      <c r="J14" s="23">
        <v>61</v>
      </c>
      <c r="K14" s="23">
        <v>124</v>
      </c>
      <c r="L14" s="23">
        <v>389</v>
      </c>
      <c r="M14" s="23">
        <v>747</v>
      </c>
      <c r="N14" s="23">
        <v>80</v>
      </c>
      <c r="O14" s="23">
        <v>185</v>
      </c>
      <c r="P14" s="23">
        <v>65</v>
      </c>
      <c r="Q14" s="23">
        <v>254</v>
      </c>
    </row>
    <row r="15" spans="1:17" s="1" customFormat="1" ht="24" customHeight="1">
      <c r="A15" s="21" t="s">
        <v>37</v>
      </c>
      <c r="B15" s="22">
        <v>0</v>
      </c>
      <c r="C15" s="22">
        <v>11</v>
      </c>
      <c r="D15" s="22">
        <v>20</v>
      </c>
      <c r="E15" s="22">
        <v>72</v>
      </c>
      <c r="F15" s="22">
        <v>1</v>
      </c>
      <c r="G15" s="22">
        <v>2</v>
      </c>
      <c r="H15" s="22">
        <v>22</v>
      </c>
      <c r="I15" s="22">
        <v>54</v>
      </c>
      <c r="J15" s="34">
        <v>56</v>
      </c>
      <c r="K15" s="34">
        <v>136</v>
      </c>
      <c r="L15" s="34">
        <v>216</v>
      </c>
      <c r="M15" s="34">
        <v>564</v>
      </c>
      <c r="N15" s="34">
        <v>313</v>
      </c>
      <c r="O15" s="34">
        <v>822</v>
      </c>
      <c r="P15" s="34">
        <v>301</v>
      </c>
      <c r="Q15" s="34">
        <v>800</v>
      </c>
    </row>
    <row r="16" spans="1:17" s="1" customFormat="1" ht="18.75" customHeight="1">
      <c r="A16" s="21" t="s">
        <v>38</v>
      </c>
      <c r="B16" s="22">
        <v>12</v>
      </c>
      <c r="C16" s="22">
        <v>26</v>
      </c>
      <c r="D16" s="22">
        <v>1</v>
      </c>
      <c r="E16" s="22">
        <v>1</v>
      </c>
      <c r="F16" s="22">
        <v>0</v>
      </c>
      <c r="G16" s="22">
        <v>4</v>
      </c>
      <c r="H16" s="22">
        <v>5</v>
      </c>
      <c r="I16" s="22">
        <v>18</v>
      </c>
      <c r="J16" s="34">
        <v>15</v>
      </c>
      <c r="K16" s="34">
        <v>30</v>
      </c>
      <c r="L16" s="34">
        <v>22</v>
      </c>
      <c r="M16" s="34">
        <v>72</v>
      </c>
      <c r="N16" s="34">
        <v>106</v>
      </c>
      <c r="O16" s="34">
        <v>279</v>
      </c>
      <c r="P16" s="34">
        <v>489</v>
      </c>
      <c r="Q16" s="34">
        <v>1380</v>
      </c>
    </row>
    <row r="17" spans="1:17" s="1" customFormat="1" ht="21" customHeight="1">
      <c r="A17" s="21" t="s">
        <v>39</v>
      </c>
      <c r="B17" s="22">
        <v>0</v>
      </c>
      <c r="C17" s="22">
        <v>0</v>
      </c>
      <c r="D17" s="22">
        <v>2</v>
      </c>
      <c r="E17" s="22">
        <v>10</v>
      </c>
      <c r="F17" s="22">
        <v>4</v>
      </c>
      <c r="G17" s="22">
        <v>16</v>
      </c>
      <c r="H17" s="22">
        <v>4</v>
      </c>
      <c r="I17" s="22">
        <v>10</v>
      </c>
      <c r="J17" s="22">
        <v>41</v>
      </c>
      <c r="K17" s="22">
        <v>77</v>
      </c>
      <c r="L17" s="22">
        <v>168</v>
      </c>
      <c r="M17" s="22">
        <v>493</v>
      </c>
      <c r="N17" s="22">
        <v>70</v>
      </c>
      <c r="O17" s="22">
        <v>133</v>
      </c>
      <c r="P17" s="22">
        <v>147</v>
      </c>
      <c r="Q17" s="22">
        <v>321</v>
      </c>
    </row>
    <row r="18" spans="1:17" s="1" customFormat="1" ht="22.5" customHeight="1">
      <c r="A18" s="21" t="s">
        <v>40</v>
      </c>
      <c r="B18" s="27">
        <v>1</v>
      </c>
      <c r="C18" s="27">
        <v>4</v>
      </c>
      <c r="D18" s="27">
        <v>0</v>
      </c>
      <c r="E18" s="27">
        <v>0</v>
      </c>
      <c r="F18" s="27">
        <v>3</v>
      </c>
      <c r="G18" s="27">
        <v>12</v>
      </c>
      <c r="H18" s="27">
        <v>0</v>
      </c>
      <c r="I18" s="27">
        <v>0</v>
      </c>
      <c r="J18" s="27">
        <v>14</v>
      </c>
      <c r="K18" s="27">
        <v>26</v>
      </c>
      <c r="L18" s="27">
        <v>15</v>
      </c>
      <c r="M18" s="27">
        <v>26</v>
      </c>
      <c r="N18" s="27">
        <v>17</v>
      </c>
      <c r="O18" s="27">
        <v>32</v>
      </c>
      <c r="P18" s="27">
        <v>17</v>
      </c>
      <c r="Q18" s="27">
        <v>24</v>
      </c>
    </row>
    <row r="19" spans="1:17" s="1" customFormat="1" ht="21" customHeight="1">
      <c r="A19" s="21" t="s">
        <v>41</v>
      </c>
      <c r="B19" s="22">
        <v>0</v>
      </c>
      <c r="C19" s="22">
        <v>0</v>
      </c>
      <c r="D19" s="28">
        <v>1</v>
      </c>
      <c r="E19" s="28">
        <v>1</v>
      </c>
      <c r="F19" s="22">
        <v>2</v>
      </c>
      <c r="G19" s="22">
        <v>15</v>
      </c>
      <c r="H19" s="28">
        <v>6</v>
      </c>
      <c r="I19" s="28">
        <v>28</v>
      </c>
      <c r="J19" s="26">
        <v>59</v>
      </c>
      <c r="K19" s="26">
        <v>128</v>
      </c>
      <c r="L19" s="28">
        <v>229</v>
      </c>
      <c r="M19" s="28">
        <v>549</v>
      </c>
      <c r="N19" s="26">
        <v>28</v>
      </c>
      <c r="O19" s="26">
        <v>274</v>
      </c>
      <c r="P19" s="28">
        <v>116</v>
      </c>
      <c r="Q19" s="28">
        <v>453</v>
      </c>
    </row>
    <row r="20" spans="1:17" s="1" customFormat="1" ht="21" customHeight="1">
      <c r="A20" s="21" t="s">
        <v>42</v>
      </c>
      <c r="B20" s="29">
        <v>85</v>
      </c>
      <c r="C20" s="29">
        <v>206</v>
      </c>
      <c r="D20" s="29">
        <v>51</v>
      </c>
      <c r="E20" s="29">
        <v>134</v>
      </c>
      <c r="F20" s="29">
        <v>7</v>
      </c>
      <c r="G20" s="29">
        <v>13</v>
      </c>
      <c r="H20" s="29">
        <v>6</v>
      </c>
      <c r="I20" s="29">
        <v>14</v>
      </c>
      <c r="J20" s="29">
        <v>510</v>
      </c>
      <c r="K20" s="29">
        <v>1169</v>
      </c>
      <c r="L20" s="29">
        <v>904</v>
      </c>
      <c r="M20" s="29">
        <v>2304</v>
      </c>
      <c r="N20" s="29">
        <v>1086</v>
      </c>
      <c r="O20" s="29">
        <v>2682</v>
      </c>
      <c r="P20" s="29">
        <v>860</v>
      </c>
      <c r="Q20" s="29">
        <v>2133</v>
      </c>
    </row>
    <row r="21" spans="1:17" s="1" customFormat="1" ht="21" customHeight="1">
      <c r="A21" s="21" t="s">
        <v>43</v>
      </c>
      <c r="B21" s="28">
        <v>2</v>
      </c>
      <c r="C21" s="28">
        <v>3</v>
      </c>
      <c r="D21" s="28">
        <v>13</v>
      </c>
      <c r="E21" s="28">
        <v>38</v>
      </c>
      <c r="F21" s="28">
        <v>4</v>
      </c>
      <c r="G21" s="28">
        <v>9</v>
      </c>
      <c r="H21" s="28">
        <v>21</v>
      </c>
      <c r="I21" s="28">
        <v>70</v>
      </c>
      <c r="J21" s="26">
        <v>85</v>
      </c>
      <c r="K21" s="26">
        <v>183</v>
      </c>
      <c r="L21" s="26">
        <v>341</v>
      </c>
      <c r="M21" s="26">
        <v>1018</v>
      </c>
      <c r="N21" s="26">
        <v>108</v>
      </c>
      <c r="O21" s="26">
        <v>338</v>
      </c>
      <c r="P21" s="26">
        <v>786</v>
      </c>
      <c r="Q21" s="26">
        <v>1852</v>
      </c>
    </row>
    <row r="22" spans="1:17" s="2" customFormat="1" ht="19.5" customHeight="1">
      <c r="A22" s="21" t="s">
        <v>44</v>
      </c>
      <c r="B22" s="22">
        <v>2</v>
      </c>
      <c r="C22" s="22">
        <v>5</v>
      </c>
      <c r="D22" s="22">
        <v>9</v>
      </c>
      <c r="E22" s="22">
        <v>21</v>
      </c>
      <c r="F22" s="22">
        <v>16</v>
      </c>
      <c r="G22" s="30">
        <v>53</v>
      </c>
      <c r="H22" s="22">
        <v>2</v>
      </c>
      <c r="I22" s="30">
        <v>20</v>
      </c>
      <c r="J22" s="34">
        <v>106</v>
      </c>
      <c r="K22" s="34">
        <v>262</v>
      </c>
      <c r="L22" s="34">
        <v>209</v>
      </c>
      <c r="M22" s="34">
        <v>593</v>
      </c>
      <c r="N22" s="34">
        <v>333</v>
      </c>
      <c r="O22" s="34">
        <v>1033</v>
      </c>
      <c r="P22" s="34">
        <v>133</v>
      </c>
      <c r="Q22" s="34">
        <v>394</v>
      </c>
    </row>
    <row r="23" spans="1:17" s="1" customFormat="1" ht="18" customHeight="1">
      <c r="A23" s="21" t="s">
        <v>45</v>
      </c>
      <c r="B23" s="31">
        <v>13</v>
      </c>
      <c r="C23" s="31">
        <v>28</v>
      </c>
      <c r="D23" s="31">
        <v>5</v>
      </c>
      <c r="E23" s="31">
        <v>17</v>
      </c>
      <c r="F23" s="31">
        <v>7</v>
      </c>
      <c r="G23" s="31">
        <v>28</v>
      </c>
      <c r="H23" s="31">
        <v>18</v>
      </c>
      <c r="I23" s="31">
        <v>43</v>
      </c>
      <c r="J23" s="31">
        <v>36</v>
      </c>
      <c r="K23" s="31">
        <v>82</v>
      </c>
      <c r="L23" s="31">
        <v>82</v>
      </c>
      <c r="M23" s="31">
        <v>243</v>
      </c>
      <c r="N23" s="31">
        <v>87</v>
      </c>
      <c r="O23" s="31">
        <v>252</v>
      </c>
      <c r="P23" s="31">
        <v>121</v>
      </c>
      <c r="Q23" s="31">
        <v>388</v>
      </c>
    </row>
    <row r="24" spans="1:17" s="1" customFormat="1" ht="18.75" customHeight="1">
      <c r="A24" s="21" t="s">
        <v>46</v>
      </c>
      <c r="B24" s="32">
        <v>0</v>
      </c>
      <c r="C24" s="33">
        <v>0</v>
      </c>
      <c r="D24" s="32">
        <v>9</v>
      </c>
      <c r="E24" s="32">
        <v>25</v>
      </c>
      <c r="F24" s="34">
        <v>13</v>
      </c>
      <c r="G24" s="34">
        <v>37</v>
      </c>
      <c r="H24" s="34">
        <v>10</v>
      </c>
      <c r="I24" s="33">
        <v>13</v>
      </c>
      <c r="J24" s="32">
        <v>25</v>
      </c>
      <c r="K24" s="32">
        <v>55</v>
      </c>
      <c r="L24" s="32">
        <v>188</v>
      </c>
      <c r="M24" s="32">
        <v>540</v>
      </c>
      <c r="N24" s="32">
        <v>127</v>
      </c>
      <c r="O24" s="33">
        <v>480</v>
      </c>
      <c r="P24" s="32">
        <v>81</v>
      </c>
      <c r="Q24" s="32">
        <v>299</v>
      </c>
    </row>
    <row r="25" spans="1:17" s="1" customFormat="1" ht="21.75" customHeight="1">
      <c r="A25" s="35" t="s">
        <v>47</v>
      </c>
      <c r="B25" s="22">
        <v>3</v>
      </c>
      <c r="C25" s="22">
        <v>10</v>
      </c>
      <c r="D25" s="22">
        <v>5</v>
      </c>
      <c r="E25" s="22">
        <v>9</v>
      </c>
      <c r="F25" s="22">
        <v>0</v>
      </c>
      <c r="G25" s="22">
        <v>0</v>
      </c>
      <c r="H25" s="22">
        <v>0</v>
      </c>
      <c r="I25" s="22">
        <v>0</v>
      </c>
      <c r="J25" s="22">
        <v>21</v>
      </c>
      <c r="K25" s="22">
        <v>50</v>
      </c>
      <c r="L25" s="22">
        <v>77</v>
      </c>
      <c r="M25" s="22">
        <v>210</v>
      </c>
      <c r="N25" s="22">
        <v>7</v>
      </c>
      <c r="O25" s="22">
        <v>14</v>
      </c>
      <c r="P25" s="22">
        <v>2</v>
      </c>
      <c r="Q25" s="22">
        <v>2</v>
      </c>
    </row>
    <row r="26" spans="1:17" ht="18" customHeight="1">
      <c r="A26" s="21" t="s">
        <v>99</v>
      </c>
      <c r="B26" s="17">
        <f aca="true" t="shared" si="0" ref="B26:Q26">B7+B8+B9+B10+B11+B12+B13+B14+B15+B16+B17+B18+B19+B20+B21+B22+B23+B24+B25</f>
        <v>209</v>
      </c>
      <c r="C26" s="17">
        <f t="shared" si="0"/>
        <v>488</v>
      </c>
      <c r="D26" s="17">
        <f t="shared" si="0"/>
        <v>271</v>
      </c>
      <c r="E26" s="17">
        <f t="shared" si="0"/>
        <v>722</v>
      </c>
      <c r="F26" s="17">
        <f t="shared" si="0"/>
        <v>215</v>
      </c>
      <c r="G26" s="17">
        <f t="shared" si="0"/>
        <v>474</v>
      </c>
      <c r="H26" s="17">
        <f t="shared" si="0"/>
        <v>287</v>
      </c>
      <c r="I26" s="17">
        <f t="shared" si="0"/>
        <v>729</v>
      </c>
      <c r="J26" s="17">
        <f t="shared" si="0"/>
        <v>1869</v>
      </c>
      <c r="K26" s="17">
        <f t="shared" si="0"/>
        <v>4090</v>
      </c>
      <c r="L26" s="17">
        <f t="shared" si="0"/>
        <v>4981</v>
      </c>
      <c r="M26" s="17">
        <f t="shared" si="0"/>
        <v>13113</v>
      </c>
      <c r="N26" s="17">
        <f t="shared" si="0"/>
        <v>4604</v>
      </c>
      <c r="O26" s="17">
        <f t="shared" si="0"/>
        <v>11144</v>
      </c>
      <c r="P26" s="17">
        <f t="shared" si="0"/>
        <v>5979</v>
      </c>
      <c r="Q26" s="17">
        <f t="shared" si="0"/>
        <v>16275</v>
      </c>
    </row>
    <row r="27" spans="1:18" ht="15" customHeight="1">
      <c r="A27" s="36" t="s">
        <v>100</v>
      </c>
      <c r="B27" s="36"/>
      <c r="C27" s="36"/>
      <c r="D27" s="37"/>
      <c r="E27" s="37" t="s">
        <v>101</v>
      </c>
      <c r="F27" s="37"/>
      <c r="G27" s="37"/>
      <c r="H27" s="37"/>
      <c r="I27" s="40"/>
      <c r="J27" s="37" t="s">
        <v>102</v>
      </c>
      <c r="K27" s="37"/>
      <c r="N27" s="41" t="s">
        <v>78</v>
      </c>
      <c r="O27" s="41"/>
      <c r="P27" s="41"/>
      <c r="Q27" s="41"/>
      <c r="R27" s="41"/>
    </row>
  </sheetData>
  <sheetProtection/>
  <mergeCells count="20">
    <mergeCell ref="A1:Q1"/>
    <mergeCell ref="B2:E2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  <mergeCell ref="A27:B27"/>
    <mergeCell ref="E27:F27"/>
    <mergeCell ref="G27:H27"/>
    <mergeCell ref="J27:K27"/>
    <mergeCell ref="N27:R27"/>
    <mergeCell ref="A3:A5"/>
  </mergeCells>
  <printOptions/>
  <pageMargins left="0.5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2013-11-05T07:42:43Z</cp:lastPrinted>
  <dcterms:created xsi:type="dcterms:W3CDTF">2009-02-18T09:44:46Z</dcterms:created>
  <dcterms:modified xsi:type="dcterms:W3CDTF">2016-12-23T03:13:04Z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